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345" windowWidth="14805" windowHeight="7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11" i="1" l="1"/>
  <c r="G11" i="1"/>
  <c r="D11" i="1"/>
  <c r="B11" i="1" l="1"/>
  <c r="B6" i="1"/>
  <c r="B5" i="1"/>
  <c r="C5" i="1"/>
  <c r="C11" i="1"/>
  <c r="E11" i="1" l="1"/>
  <c r="F6" i="1"/>
  <c r="F7" i="1"/>
  <c r="F8" i="1"/>
  <c r="F9" i="1"/>
  <c r="F10" i="1"/>
  <c r="F11" i="1"/>
  <c r="F5" i="1"/>
  <c r="E6" i="1"/>
  <c r="E7" i="1"/>
  <c r="E8" i="1"/>
  <c r="E9" i="1"/>
  <c r="E10" i="1"/>
  <c r="E5" i="1"/>
  <c r="E12" i="1" l="1"/>
  <c r="F12" i="1"/>
  <c r="E13" i="1"/>
  <c r="F13" i="1"/>
  <c r="E14" i="1"/>
  <c r="F14" i="1"/>
  <c r="E15" i="1"/>
  <c r="F15" i="1"/>
  <c r="E16" i="1"/>
  <c r="F16" i="1"/>
  <c r="E17" i="1"/>
  <c r="F17" i="1"/>
  <c r="C18" i="1" l="1"/>
  <c r="D18" i="1"/>
  <c r="G18" i="1"/>
  <c r="H18" i="1"/>
  <c r="B18" i="1"/>
  <c r="E18" i="1" l="1"/>
  <c r="F18" i="1"/>
</calcChain>
</file>

<file path=xl/sharedStrings.xml><?xml version="1.0" encoding="utf-8"?>
<sst xmlns="http://schemas.openxmlformats.org/spreadsheetml/2006/main" count="17" uniqueCount="17">
  <si>
    <t xml:space="preserve">Наименование вида расходов
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</si>
  <si>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
</t>
  </si>
  <si>
    <t xml:space="preserve">Закупка товаров, работ и услуг для обеспечения государственных (муниципальных) нужд
</t>
  </si>
  <si>
    <t xml:space="preserve">Социальное обеспечение и иные выплаты населению
</t>
  </si>
  <si>
    <t xml:space="preserve">Капитальные вложения в объекты недвижимого имущества государственной (муниципальной) собственности
</t>
  </si>
  <si>
    <t xml:space="preserve">Предоставление субсидий бюджетным, автономным учреждениям и иным некоммерческим организациям
</t>
  </si>
  <si>
    <t xml:space="preserve">Обслуживание государственного (муниципального) долга
</t>
  </si>
  <si>
    <t xml:space="preserve">Иные бюджетные ассигнования
</t>
  </si>
  <si>
    <t>Итого:</t>
  </si>
  <si>
    <t>2021 год</t>
  </si>
  <si>
    <t>2022 год</t>
  </si>
  <si>
    <t xml:space="preserve">Распределение бюджетных ассигнований городского бюджета                                                                           в разрезе видов расходов на 2021 год и плановый период 2022 и 2023 годов в сравнении с ожидаемым исполнением за 2020 год и отчетом за 2019 год
</t>
  </si>
  <si>
    <t>2019 год (факт)</t>
  </si>
  <si>
    <t>2020 год (ожидаемое исполнение)</t>
  </si>
  <si>
    <t>2021 год в сравнении с 2019 годом (%)</t>
  </si>
  <si>
    <t>2023 год</t>
  </si>
  <si>
    <t>2021 год в сравнении с ожидаемым исполнением 2020 года (%)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</si>
</sst>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1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6" fillId="0" borderId="0"/>
  </cellStyleXfs>
  <cellXfs count="27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3" xfId="0" applyBorder="1"/>
    <xf numFmtId="0" fontId="0" fillId="0" borderId="4" xfId="0" applyBorder="1"/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/>
    </xf>
    <xf numFmtId="0" fontId="1" fillId="0" borderId="0" xfId="0" applyFont="1" applyBorder="1" applyAlignment="1">
      <alignment vertical="center" wrapText="1"/>
    </xf>
    <xf numFmtId="0" fontId="0" fillId="0" borderId="5" xfId="0" applyBorder="1"/>
    <xf numFmtId="0" fontId="0" fillId="0" borderId="6" xfId="0" applyBorder="1"/>
    <xf numFmtId="0" fontId="0" fillId="0" borderId="2" xfId="0" applyBorder="1"/>
    <xf numFmtId="49" fontId="7" fillId="0" borderId="1" xfId="1" applyNumberFormat="1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8" fillId="0" borderId="4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 wrapText="1"/>
    </xf>
    <xf numFmtId="0" fontId="8" fillId="0" borderId="1" xfId="0" applyFont="1" applyBorder="1" applyAlignment="1">
      <alignment horizontal="justify" vertical="top"/>
    </xf>
    <xf numFmtId="0" fontId="9" fillId="0" borderId="1" xfId="0" applyFont="1" applyBorder="1" applyAlignment="1">
      <alignment horizontal="justify" vertical="top"/>
    </xf>
    <xf numFmtId="165" fontId="7" fillId="0" borderId="4" xfId="1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/>
    </xf>
    <xf numFmtId="165" fontId="8" fillId="0" borderId="1" xfId="0" applyNumberFormat="1" applyFont="1" applyBorder="1" applyAlignment="1">
      <alignment horizontal="center" wrapText="1"/>
    </xf>
    <xf numFmtId="165" fontId="9" fillId="0" borderId="1" xfId="0" applyNumberFormat="1" applyFont="1" applyBorder="1" applyAlignment="1">
      <alignment horizontal="center"/>
    </xf>
    <xf numFmtId="165" fontId="10" fillId="0" borderId="4" xfId="1" applyNumberFormat="1" applyFont="1" applyBorder="1" applyAlignment="1">
      <alignment horizontal="center" vertical="center" wrapText="1"/>
    </xf>
    <xf numFmtId="164" fontId="7" fillId="2" borderId="1" xfId="1" applyNumberFormat="1" applyFont="1" applyFill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8"/>
  <sheetViews>
    <sheetView tabSelected="1" topLeftCell="A7" workbookViewId="0">
      <selection activeCell="H18" sqref="H18"/>
    </sheetView>
  </sheetViews>
  <sheetFormatPr defaultRowHeight="15" x14ac:dyDescent="0.25"/>
  <cols>
    <col min="1" max="1" width="39.140625" customWidth="1"/>
    <col min="2" max="2" width="16.140625" customWidth="1"/>
    <col min="3" max="3" width="16.5703125" customWidth="1"/>
    <col min="4" max="6" width="17" customWidth="1"/>
    <col min="7" max="7" width="15.85546875" customWidth="1"/>
    <col min="8" max="8" width="15.7109375" customWidth="1"/>
    <col min="9" max="10" width="5.42578125" customWidth="1"/>
    <col min="11" max="11" width="5.28515625" customWidth="1"/>
    <col min="12" max="12" width="5.140625" customWidth="1"/>
  </cols>
  <sheetData>
    <row r="2" spans="1:12" ht="88.5" customHeight="1" x14ac:dyDescent="0.25">
      <c r="A2" s="26" t="s">
        <v>11</v>
      </c>
      <c r="B2" s="26"/>
      <c r="C2" s="26"/>
      <c r="D2" s="26"/>
      <c r="E2" s="26"/>
      <c r="F2" s="26"/>
      <c r="G2" s="26"/>
      <c r="H2" s="26"/>
    </row>
    <row r="3" spans="1:12" ht="24.75" customHeight="1" x14ac:dyDescent="0.25">
      <c r="A3" s="1"/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spans="1:12" ht="83.25" customHeight="1" x14ac:dyDescent="0.25">
      <c r="A4" s="14" t="s">
        <v>0</v>
      </c>
      <c r="B4" s="25" t="s">
        <v>12</v>
      </c>
      <c r="C4" s="25" t="s">
        <v>13</v>
      </c>
      <c r="D4" s="13" t="s">
        <v>9</v>
      </c>
      <c r="E4" s="13" t="s">
        <v>14</v>
      </c>
      <c r="F4" s="13" t="s">
        <v>16</v>
      </c>
      <c r="G4" s="13" t="s">
        <v>10</v>
      </c>
      <c r="H4" s="13" t="s">
        <v>15</v>
      </c>
      <c r="I4" s="1"/>
      <c r="J4" s="1"/>
      <c r="K4" s="1"/>
      <c r="L4" s="1"/>
    </row>
    <row r="5" spans="1:12" ht="110.25" customHeight="1" x14ac:dyDescent="0.25">
      <c r="A5" s="15" t="s">
        <v>1</v>
      </c>
      <c r="B5" s="24">
        <f>140770+6117</f>
        <v>146887</v>
      </c>
      <c r="C5" s="24">
        <f>150233+2373</f>
        <v>152606</v>
      </c>
      <c r="D5" s="24">
        <v>169111</v>
      </c>
      <c r="E5" s="24">
        <f>D5/B5*100</f>
        <v>115.12999788953412</v>
      </c>
      <c r="F5" s="24">
        <f>D5/C5*100</f>
        <v>110.81543320708229</v>
      </c>
      <c r="G5" s="24">
        <v>173419</v>
      </c>
      <c r="H5" s="24">
        <v>173631</v>
      </c>
      <c r="I5" s="7"/>
      <c r="J5" s="7"/>
      <c r="K5" s="7"/>
      <c r="L5" s="7"/>
    </row>
    <row r="6" spans="1:12" ht="48.75" customHeight="1" x14ac:dyDescent="0.25">
      <c r="A6" s="16" t="s">
        <v>2</v>
      </c>
      <c r="B6" s="20">
        <f>154536</f>
        <v>154536</v>
      </c>
      <c r="C6" s="20">
        <v>224653</v>
      </c>
      <c r="D6" s="24">
        <v>137603</v>
      </c>
      <c r="E6" s="24">
        <f t="shared" ref="E6:E10" si="0">D6/B6*100</f>
        <v>89.042682611171514</v>
      </c>
      <c r="F6" s="24">
        <f t="shared" ref="F6:F11" si="1">D6/C6*100</f>
        <v>61.251352085215871</v>
      </c>
      <c r="G6" s="20">
        <v>139777</v>
      </c>
      <c r="H6" s="20">
        <v>123922</v>
      </c>
      <c r="I6" s="5"/>
      <c r="J6" s="5"/>
      <c r="K6" s="5"/>
      <c r="L6" s="5"/>
    </row>
    <row r="7" spans="1:12" ht="33" customHeight="1" x14ac:dyDescent="0.25">
      <c r="A7" s="16" t="s">
        <v>3</v>
      </c>
      <c r="B7" s="20">
        <v>22543</v>
      </c>
      <c r="C7" s="20">
        <v>24088</v>
      </c>
      <c r="D7" s="24">
        <v>24147</v>
      </c>
      <c r="E7" s="24">
        <f t="shared" si="0"/>
        <v>107.11529077762498</v>
      </c>
      <c r="F7" s="24">
        <f t="shared" si="1"/>
        <v>100.24493523746263</v>
      </c>
      <c r="G7" s="20">
        <v>24194</v>
      </c>
      <c r="H7" s="20">
        <v>22708</v>
      </c>
      <c r="I7" s="5"/>
      <c r="J7" s="5"/>
      <c r="K7" s="5"/>
      <c r="L7" s="5"/>
    </row>
    <row r="8" spans="1:12" ht="62.25" customHeight="1" x14ac:dyDescent="0.25">
      <c r="A8" s="16" t="s">
        <v>4</v>
      </c>
      <c r="B8" s="20">
        <v>80327</v>
      </c>
      <c r="C8" s="20">
        <v>135590</v>
      </c>
      <c r="D8" s="24">
        <v>69390</v>
      </c>
      <c r="E8" s="24">
        <f t="shared" si="0"/>
        <v>86.384403749673211</v>
      </c>
      <c r="F8" s="24">
        <f t="shared" si="1"/>
        <v>51.176340438085397</v>
      </c>
      <c r="G8" s="20">
        <v>58791</v>
      </c>
      <c r="H8" s="20">
        <v>2571</v>
      </c>
      <c r="I8" s="5"/>
      <c r="J8" s="5"/>
      <c r="K8" s="5"/>
      <c r="L8" s="6"/>
    </row>
    <row r="9" spans="1:12" ht="68.25" customHeight="1" x14ac:dyDescent="0.25">
      <c r="A9" s="16" t="s">
        <v>5</v>
      </c>
      <c r="B9" s="20">
        <v>966576</v>
      </c>
      <c r="C9" s="20">
        <v>1117292</v>
      </c>
      <c r="D9" s="20">
        <v>1140315</v>
      </c>
      <c r="E9" s="24">
        <f t="shared" si="0"/>
        <v>117.9746859015742</v>
      </c>
      <c r="F9" s="24">
        <f t="shared" si="1"/>
        <v>102.06060725396765</v>
      </c>
      <c r="G9" s="20">
        <v>1121256</v>
      </c>
      <c r="H9" s="20">
        <v>1086574</v>
      </c>
      <c r="I9" s="5"/>
      <c r="J9" s="5"/>
      <c r="K9" s="5"/>
      <c r="L9" s="6"/>
    </row>
    <row r="10" spans="1:12" ht="33" customHeight="1" x14ac:dyDescent="0.25">
      <c r="A10" s="16" t="s">
        <v>6</v>
      </c>
      <c r="B10" s="20">
        <v>4169</v>
      </c>
      <c r="C10" s="20">
        <v>5463</v>
      </c>
      <c r="D10" s="20">
        <v>6217</v>
      </c>
      <c r="E10" s="24">
        <f t="shared" si="0"/>
        <v>149.12449028544015</v>
      </c>
      <c r="F10" s="24">
        <f t="shared" si="1"/>
        <v>113.80194032582831</v>
      </c>
      <c r="G10" s="20">
        <v>5358</v>
      </c>
      <c r="H10" s="20">
        <v>3511</v>
      </c>
      <c r="I10" s="5"/>
      <c r="J10" s="5"/>
      <c r="K10" s="5"/>
      <c r="L10" s="6"/>
    </row>
    <row r="11" spans="1:12" ht="17.25" customHeight="1" x14ac:dyDescent="0.25">
      <c r="A11" s="16" t="s">
        <v>7</v>
      </c>
      <c r="B11" s="21">
        <f>125652+3987+9471</f>
        <v>139110</v>
      </c>
      <c r="C11" s="22">
        <f>182738+407+4039+200</f>
        <v>187384</v>
      </c>
      <c r="D11" s="22">
        <f>203135+200+2505+200</f>
        <v>206040</v>
      </c>
      <c r="E11" s="24">
        <f>D11/B11*100</f>
        <v>148.11300409747682</v>
      </c>
      <c r="F11" s="24">
        <f t="shared" si="1"/>
        <v>109.95602612816462</v>
      </c>
      <c r="G11" s="21">
        <f>209967+200+2507+200</f>
        <v>212874</v>
      </c>
      <c r="H11" s="21">
        <f>181906+200+2508+200</f>
        <v>184814</v>
      </c>
      <c r="I11" s="8"/>
      <c r="J11" s="8"/>
      <c r="K11" s="8"/>
      <c r="L11" s="8"/>
    </row>
    <row r="12" spans="1:12" ht="15.75" hidden="1" x14ac:dyDescent="0.25">
      <c r="A12" s="17"/>
      <c r="B12" s="21"/>
      <c r="C12" s="22"/>
      <c r="D12" s="22"/>
      <c r="E12" s="19" t="e">
        <f t="shared" ref="E12:E17" si="2">D12/B12*100</f>
        <v>#DIV/0!</v>
      </c>
      <c r="F12" s="19" t="e">
        <f t="shared" ref="F12:F17" si="3">D12/C12*100</f>
        <v>#DIV/0!</v>
      </c>
      <c r="G12" s="21"/>
      <c r="H12" s="21"/>
      <c r="I12" s="10"/>
      <c r="J12" s="4"/>
      <c r="K12" s="1"/>
    </row>
    <row r="13" spans="1:12" ht="15.75" hidden="1" x14ac:dyDescent="0.25">
      <c r="A13" s="17"/>
      <c r="B13" s="21"/>
      <c r="C13" s="22"/>
      <c r="D13" s="22"/>
      <c r="E13" s="19" t="e">
        <f t="shared" si="2"/>
        <v>#DIV/0!</v>
      </c>
      <c r="F13" s="19" t="e">
        <f t="shared" si="3"/>
        <v>#DIV/0!</v>
      </c>
      <c r="G13" s="21"/>
      <c r="H13" s="21"/>
      <c r="I13" s="11"/>
      <c r="J13" s="3"/>
      <c r="K13" s="1"/>
    </row>
    <row r="14" spans="1:12" ht="15.75" hidden="1" x14ac:dyDescent="0.25">
      <c r="A14" s="17"/>
      <c r="B14" s="21"/>
      <c r="C14" s="22"/>
      <c r="D14" s="22"/>
      <c r="E14" s="19" t="e">
        <f t="shared" si="2"/>
        <v>#DIV/0!</v>
      </c>
      <c r="F14" s="19" t="e">
        <f t="shared" si="3"/>
        <v>#DIV/0!</v>
      </c>
      <c r="G14" s="21"/>
      <c r="H14" s="21"/>
      <c r="I14" s="12"/>
      <c r="J14" s="2"/>
      <c r="K14" s="1"/>
    </row>
    <row r="15" spans="1:12" ht="15.75" hidden="1" x14ac:dyDescent="0.25">
      <c r="A15" s="17"/>
      <c r="B15" s="21"/>
      <c r="C15" s="22"/>
      <c r="D15" s="22"/>
      <c r="E15" s="19" t="e">
        <f t="shared" si="2"/>
        <v>#DIV/0!</v>
      </c>
      <c r="F15" s="19" t="e">
        <f t="shared" si="3"/>
        <v>#DIV/0!</v>
      </c>
      <c r="G15" s="21"/>
      <c r="H15" s="21"/>
      <c r="I15" s="11"/>
      <c r="J15" s="3"/>
      <c r="K15" s="1"/>
    </row>
    <row r="16" spans="1:12" ht="15.75" hidden="1" x14ac:dyDescent="0.25">
      <c r="A16" s="17"/>
      <c r="B16" s="21"/>
      <c r="C16" s="21"/>
      <c r="D16" s="21"/>
      <c r="E16" s="19" t="e">
        <f t="shared" si="2"/>
        <v>#DIV/0!</v>
      </c>
      <c r="F16" s="19" t="e">
        <f t="shared" si="3"/>
        <v>#DIV/0!</v>
      </c>
      <c r="G16" s="21"/>
      <c r="H16" s="21"/>
      <c r="I16" s="12"/>
      <c r="J16" s="2"/>
      <c r="K16" s="1"/>
    </row>
    <row r="17" spans="1:8" ht="15.75" hidden="1" x14ac:dyDescent="0.25">
      <c r="A17" s="17"/>
      <c r="B17" s="21"/>
      <c r="C17" s="21"/>
      <c r="D17" s="21"/>
      <c r="E17" s="19" t="e">
        <f t="shared" si="2"/>
        <v>#DIV/0!</v>
      </c>
      <c r="F17" s="19" t="e">
        <f t="shared" si="3"/>
        <v>#DIV/0!</v>
      </c>
      <c r="G17" s="21"/>
      <c r="H17" s="21"/>
    </row>
    <row r="18" spans="1:8" ht="15.75" x14ac:dyDescent="0.25">
      <c r="A18" s="18" t="s">
        <v>8</v>
      </c>
      <c r="B18" s="23">
        <f>SUM(B5:B11)</f>
        <v>1514148</v>
      </c>
      <c r="C18" s="23">
        <f t="shared" ref="C18:H18" si="4">SUM(C5:C11)</f>
        <v>1847076</v>
      </c>
      <c r="D18" s="23">
        <f t="shared" si="4"/>
        <v>1752823</v>
      </c>
      <c r="E18" s="19">
        <f>D18/B18*100</f>
        <v>115.76299014363194</v>
      </c>
      <c r="F18" s="19">
        <f>D18/C18*100</f>
        <v>94.897178026242557</v>
      </c>
      <c r="G18" s="23">
        <f t="shared" si="4"/>
        <v>1735669</v>
      </c>
      <c r="H18" s="23">
        <f t="shared" si="4"/>
        <v>1597731</v>
      </c>
    </row>
  </sheetData>
  <mergeCells count="1">
    <mergeCell ref="A2:H2"/>
  </mergeCells>
  <pageMargins left="0.31496062992125984" right="0.31496062992125984" top="0" bottom="0" header="0" footer="0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2020-11-02T00:58:27Z</dcterms:modified>
</cp:coreProperties>
</file>