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10" windowWidth="14805" windowHeight="7905"/>
  </bookViews>
  <sheets>
    <sheet name="Лист1" sheetId="1" r:id="rId1"/>
  </sheets>
  <definedNames>
    <definedName name="_xlnm.Print_Titles" localSheetId="0">Лист1!$3:$4</definedName>
  </definedNames>
  <calcPr calcId="145621"/>
</workbook>
</file>

<file path=xl/calcChain.xml><?xml version="1.0" encoding="utf-8"?>
<calcChain xmlns="http://schemas.openxmlformats.org/spreadsheetml/2006/main">
  <c r="D32" i="1" l="1"/>
  <c r="D34" i="1"/>
  <c r="E32" i="1"/>
  <c r="E34" i="1"/>
  <c r="K34" i="1"/>
  <c r="I34" i="1"/>
  <c r="G34" i="1"/>
  <c r="D7" i="1" l="1"/>
  <c r="L27" i="1" l="1"/>
  <c r="L28" i="1"/>
  <c r="L29" i="1"/>
  <c r="L30" i="1"/>
  <c r="L31" i="1"/>
  <c r="J27" i="1"/>
  <c r="J28" i="1"/>
  <c r="J29" i="1"/>
  <c r="J30" i="1"/>
  <c r="J31" i="1"/>
  <c r="I16" i="1" l="1"/>
  <c r="I7" i="1" s="1"/>
  <c r="H11" i="1"/>
  <c r="H10" i="1"/>
  <c r="L39" i="1" l="1"/>
  <c r="J39" i="1"/>
  <c r="H38" i="1"/>
  <c r="L11" i="1" l="1"/>
  <c r="J11" i="1"/>
  <c r="L38" i="1" l="1"/>
  <c r="J38" i="1"/>
  <c r="F43" i="1" l="1"/>
  <c r="F42" i="1"/>
  <c r="F39" i="1"/>
  <c r="F38" i="1"/>
  <c r="F37" i="1"/>
  <c r="F36" i="1"/>
  <c r="F31" i="1"/>
  <c r="F30" i="1"/>
  <c r="F29" i="1"/>
  <c r="F28" i="1"/>
  <c r="F27" i="1"/>
  <c r="F26" i="1"/>
  <c r="F25" i="1"/>
  <c r="F23" i="1"/>
  <c r="F21" i="1"/>
  <c r="F20" i="1"/>
  <c r="F19" i="1"/>
  <c r="F18" i="1"/>
  <c r="F17" i="1"/>
  <c r="F15" i="1"/>
  <c r="F14" i="1"/>
  <c r="F13" i="1"/>
  <c r="F12" i="1"/>
  <c r="F10" i="1"/>
  <c r="F9" i="1"/>
  <c r="J9" i="1" l="1"/>
  <c r="K32" i="1"/>
  <c r="I32" i="1"/>
  <c r="I6" i="1" s="1"/>
  <c r="G32" i="1"/>
  <c r="K16" i="1"/>
  <c r="K7" i="1" s="1"/>
  <c r="L7" i="1" l="1"/>
  <c r="K6" i="1"/>
  <c r="H42" i="1"/>
  <c r="H39" i="1"/>
  <c r="H36" i="1"/>
  <c r="H34" i="1"/>
  <c r="H31" i="1"/>
  <c r="H30" i="1"/>
  <c r="H29" i="1"/>
  <c r="H28" i="1"/>
  <c r="H27" i="1"/>
  <c r="H26" i="1"/>
  <c r="H25" i="1"/>
  <c r="H23" i="1"/>
  <c r="H21" i="1"/>
  <c r="H20" i="1"/>
  <c r="H19" i="1"/>
  <c r="H18" i="1"/>
  <c r="H17" i="1"/>
  <c r="H15" i="1"/>
  <c r="H14" i="1"/>
  <c r="H13" i="1"/>
  <c r="H12" i="1"/>
  <c r="H9" i="1"/>
  <c r="G16" i="1"/>
  <c r="G7" i="1" s="1"/>
  <c r="E16" i="1"/>
  <c r="E7" i="1" s="1"/>
  <c r="H32" i="1" l="1"/>
  <c r="E6" i="1"/>
  <c r="H16" i="1"/>
  <c r="F34" i="1"/>
  <c r="D16" i="1"/>
  <c r="F16" i="1" l="1"/>
  <c r="F7" i="1"/>
  <c r="G6" i="1"/>
  <c r="H7" i="1"/>
  <c r="J7" i="1"/>
  <c r="F32" i="1"/>
  <c r="L34" i="1"/>
  <c r="L32" i="1"/>
  <c r="L26" i="1"/>
  <c r="L25" i="1"/>
  <c r="L23" i="1"/>
  <c r="L21" i="1"/>
  <c r="L20" i="1"/>
  <c r="L19" i="1"/>
  <c r="L18" i="1"/>
  <c r="L17" i="1"/>
  <c r="L16" i="1"/>
  <c r="L15" i="1"/>
  <c r="L14" i="1"/>
  <c r="L13" i="1"/>
  <c r="L10" i="1"/>
  <c r="L9" i="1"/>
  <c r="L6" i="1"/>
  <c r="J34" i="1"/>
  <c r="J32" i="1"/>
  <c r="J26" i="1"/>
  <c r="J25" i="1"/>
  <c r="J23" i="1"/>
  <c r="J21" i="1"/>
  <c r="J20" i="1"/>
  <c r="J19" i="1"/>
  <c r="J18" i="1"/>
  <c r="J17" i="1"/>
  <c r="J16" i="1"/>
  <c r="J15" i="1"/>
  <c r="J14" i="1"/>
  <c r="J13" i="1"/>
  <c r="J12" i="1"/>
  <c r="J10" i="1"/>
  <c r="J6" i="1" l="1"/>
  <c r="H6" i="1"/>
  <c r="D6" i="1"/>
  <c r="F6" i="1" s="1"/>
</calcChain>
</file>

<file path=xl/sharedStrings.xml><?xml version="1.0" encoding="utf-8"?>
<sst xmlns="http://schemas.openxmlformats.org/spreadsheetml/2006/main" count="75" uniqueCount="71">
  <si>
    <t>1.ИТОГО ДОХОДОВ:</t>
  </si>
  <si>
    <t>из них:</t>
  </si>
  <si>
    <t>1.2.Безвозмездные поступления</t>
  </si>
  <si>
    <t>Дотации бюджетам субъектов Российской Федерации на выравнивание бюджетной обеспеченности</t>
  </si>
  <si>
    <t>Дотации бюджетам субъектов Российской Федерации на поддержку мер по обеспечению сбалансированности бюджетов</t>
  </si>
  <si>
    <t>Налог на доходы физических лиц</t>
  </si>
  <si>
    <t>1 01 02000 01 0000 110</t>
  </si>
  <si>
    <t>Единый налог на вмененный доход</t>
  </si>
  <si>
    <t>Налог, взимаемый в связи с применением патентной системы налогообложения</t>
  </si>
  <si>
    <t>Налог на имущество физических лиц</t>
  </si>
  <si>
    <t>1 06 06000 00 0000 110</t>
  </si>
  <si>
    <t>Земельный налог</t>
  </si>
  <si>
    <t>1 03 02000 01 0000 110</t>
  </si>
  <si>
    <t xml:space="preserve">Акцизы по подакцизным товарам (продукции), производимым на территории Российской Федерации </t>
  </si>
  <si>
    <t>Безвозмездные поступления от других бюджетов бюджетов бюджетной системы Российской Федерации</t>
  </si>
  <si>
    <t>в том числе:</t>
  </si>
  <si>
    <t>Субсидии бюджетам бюджетной системы Российской Федерации</t>
  </si>
  <si>
    <t>Субвенции бюджетам бюджетной системы Российской Федерации</t>
  </si>
  <si>
    <t xml:space="preserve">Иные межбюджетные трансферты </t>
  </si>
  <si>
    <t>1 05 02000 02 0000 110</t>
  </si>
  <si>
    <t>1 05 04000 02 0000 110</t>
  </si>
  <si>
    <t>1 06 01000 00 0000 110</t>
  </si>
  <si>
    <t>2 00 00000 00 0000 000</t>
  </si>
  <si>
    <t>2 02 00000 00 0000 000</t>
  </si>
  <si>
    <t>Прочие безвозмездные поступления</t>
  </si>
  <si>
    <t>1 08 00000 00 0000 000</t>
  </si>
  <si>
    <t>Государственная пошлина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</si>
  <si>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</si>
  <si>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</si>
  <si>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1 12 00000 00 0000 000</t>
  </si>
  <si>
    <t>Платежи при пользовании природными ресурсами</t>
  </si>
  <si>
    <t>1 14 00000 00 0000 000</t>
  </si>
  <si>
    <t>Доходы от продажи материальных и нематериальных активов</t>
  </si>
  <si>
    <t>1 15 00000 00 0000 000</t>
  </si>
  <si>
    <t>Административные платежи и сборы</t>
  </si>
  <si>
    <t>1 16 00000 00 0000 000</t>
  </si>
  <si>
    <t>Штрафы, санкции, возмещение ущерба</t>
  </si>
  <si>
    <t>1 13 00000 00 0000 000</t>
  </si>
  <si>
    <t>Доходы от оказания платных услуг и компенсации затрат государства</t>
  </si>
  <si>
    <t>1 09 00000 00 0000 000</t>
  </si>
  <si>
    <t>Задолженность и перерасчеты по отмененным налогам, сборам и иным обязательным платежам</t>
  </si>
  <si>
    <t>1 17 00000 00 0000 000</t>
  </si>
  <si>
    <t>Прочие неналоговые доходы</t>
  </si>
  <si>
    <t>Иные доходы</t>
  </si>
  <si>
    <t>1.1.  Налоговые  и неналоговые доходы</t>
  </si>
  <si>
    <t>Проект городского бюджета</t>
  </si>
  <si>
    <t>1 00 00000 00 0000 000</t>
  </si>
  <si>
    <t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</si>
  <si>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назначение, прошлых лет</t>
  </si>
  <si>
    <t xml:space="preserve">Код </t>
  </si>
  <si>
    <t>Наименование кода поступлений в бюджет доходов</t>
  </si>
  <si>
    <t>темп роста</t>
  </si>
  <si>
    <t>Ожидаемое исполнение</t>
  </si>
  <si>
    <t xml:space="preserve">                                                                                                                                                                          тыс. рублей</t>
  </si>
  <si>
    <t xml:space="preserve">темп роста </t>
  </si>
  <si>
    <t>1 05 01000 00 0000 110</t>
  </si>
  <si>
    <t>Налог, применяемый в связи с применением упрощенной системы налогообложения</t>
  </si>
  <si>
    <t>2 02 15001 04 0000 150</t>
  </si>
  <si>
    <t>2 02 15002 04 0000 150</t>
  </si>
  <si>
    <t>2 02 20000 00 0000 150</t>
  </si>
  <si>
    <t>2 02 30000 00 0000 150</t>
  </si>
  <si>
    <t>2 18 00000 00 0000 150</t>
  </si>
  <si>
    <t>2 19 00000 00 0000 150</t>
  </si>
  <si>
    <t>2020 год</t>
  </si>
  <si>
    <t xml:space="preserve"> 2022 год</t>
  </si>
  <si>
    <t>2 02 40000 00 0000 150</t>
  </si>
  <si>
    <t>2 07 00000 00 0000 000</t>
  </si>
  <si>
    <t>Сведения о  доходах  городского бюджета  по видам доходов на 2021 год и плановый период 2022 и 2023 годов в сравнении с ожидаемым исполнением за 2020 год и отчетом за 2019 год</t>
  </si>
  <si>
    <t xml:space="preserve">Исполнено за 2019 год </t>
  </si>
  <si>
    <t>2021 год</t>
  </si>
  <si>
    <t xml:space="preserve"> 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</si>
</sst>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b/>
      <sz val="9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b/>
      <sz val="9"/>
      <color theme="1"/>
      <name val="Calibri"/>
      <family val="2"/>
      <charset val="204"/>
      <scheme val="minor"/>
    </font>
    <font>
      <sz val="14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01">
    <xf numFmtId="0" fontId="0" fillId="0" borderId="0" xfId="0"/>
    <xf numFmtId="0" fontId="4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10" fillId="0" borderId="2" xfId="0" applyFont="1" applyBorder="1" applyAlignment="1">
      <alignment vertical="center" wrapText="1"/>
    </xf>
    <xf numFmtId="0" fontId="10" fillId="0" borderId="5" xfId="0" applyFont="1" applyBorder="1"/>
    <xf numFmtId="0" fontId="11" fillId="0" borderId="0" xfId="0" applyFont="1" applyBorder="1" applyAlignment="1">
      <alignment horizontal="center" vertical="center" wrapText="1"/>
    </xf>
    <xf numFmtId="0" fontId="10" fillId="0" borderId="3" xfId="0" applyFont="1" applyBorder="1" applyAlignment="1">
      <alignment vertical="center" wrapText="1"/>
    </xf>
    <xf numFmtId="0" fontId="10" fillId="0" borderId="4" xfId="0" applyFont="1" applyBorder="1" applyAlignment="1">
      <alignment vertical="center" wrapText="1"/>
    </xf>
    <xf numFmtId="2" fontId="6" fillId="0" borderId="0" xfId="0" applyNumberFormat="1" applyFont="1" applyBorder="1" applyAlignment="1">
      <alignment horizontal="center" vertical="center" wrapText="1"/>
    </xf>
    <xf numFmtId="4" fontId="6" fillId="0" borderId="0" xfId="0" applyNumberFormat="1" applyFont="1" applyBorder="1" applyAlignment="1">
      <alignment horizontal="center" vertical="center" wrapText="1"/>
    </xf>
    <xf numFmtId="164" fontId="6" fillId="0" borderId="0" xfId="0" applyNumberFormat="1" applyFont="1" applyBorder="1" applyAlignment="1">
      <alignment horizontal="center" vertical="center" wrapText="1"/>
    </xf>
    <xf numFmtId="0" fontId="13" fillId="0" borderId="2" xfId="0" applyFont="1" applyBorder="1" applyAlignment="1">
      <alignment vertical="center"/>
    </xf>
    <xf numFmtId="0" fontId="10" fillId="0" borderId="5" xfId="0" applyFont="1" applyBorder="1" applyAlignment="1">
      <alignment vertical="center"/>
    </xf>
    <xf numFmtId="0" fontId="10" fillId="0" borderId="2" xfId="0" applyFont="1" applyBorder="1" applyAlignment="1">
      <alignment vertical="center"/>
    </xf>
    <xf numFmtId="0" fontId="3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 wrapText="1"/>
    </xf>
    <xf numFmtId="4" fontId="11" fillId="0" borderId="0" xfId="0" applyNumberFormat="1" applyFont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 wrapText="1"/>
    </xf>
    <xf numFmtId="0" fontId="17" fillId="0" borderId="0" xfId="0" applyFont="1" applyBorder="1" applyAlignment="1">
      <alignment vertical="center" wrapText="1"/>
    </xf>
    <xf numFmtId="0" fontId="5" fillId="0" borderId="6" xfId="0" applyFont="1" applyBorder="1" applyAlignment="1">
      <alignment vertical="center" wrapText="1"/>
    </xf>
    <xf numFmtId="0" fontId="5" fillId="0" borderId="0" xfId="0" applyFont="1" applyBorder="1" applyAlignment="1">
      <alignment vertical="center" wrapText="1"/>
    </xf>
    <xf numFmtId="0" fontId="5" fillId="0" borderId="2" xfId="0" applyFont="1" applyBorder="1" applyAlignment="1">
      <alignment vertical="center" wrapText="1"/>
    </xf>
    <xf numFmtId="0" fontId="17" fillId="0" borderId="1" xfId="0" applyFont="1" applyBorder="1" applyAlignment="1">
      <alignment vertical="center" wrapText="1"/>
    </xf>
    <xf numFmtId="0" fontId="5" fillId="0" borderId="7" xfId="0" applyFont="1" applyBorder="1" applyAlignment="1">
      <alignment vertical="center" wrapText="1"/>
    </xf>
    <xf numFmtId="0" fontId="5" fillId="0" borderId="4" xfId="0" applyFont="1" applyBorder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 applyFont="1"/>
    <xf numFmtId="0" fontId="1" fillId="0" borderId="0" xfId="0" applyFont="1" applyAlignment="1">
      <alignment vertical="center" wrapText="1"/>
    </xf>
    <xf numFmtId="0" fontId="1" fillId="0" borderId="0" xfId="0" applyFont="1" applyBorder="1" applyAlignment="1">
      <alignment horizontal="center" vertical="center" wrapText="1"/>
    </xf>
    <xf numFmtId="4" fontId="1" fillId="0" borderId="0" xfId="0" applyNumberFormat="1" applyFont="1" applyAlignment="1">
      <alignment vertical="center" wrapText="1"/>
    </xf>
    <xf numFmtId="0" fontId="17" fillId="0" borderId="11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20" fillId="0" borderId="0" xfId="0" applyFont="1" applyAlignment="1">
      <alignment horizontal="center" vertical="center" wrapText="1"/>
    </xf>
    <xf numFmtId="164" fontId="1" fillId="0" borderId="0" xfId="0" applyNumberFormat="1" applyFont="1" applyAlignment="1">
      <alignment vertical="center" wrapText="1"/>
    </xf>
    <xf numFmtId="0" fontId="1" fillId="0" borderId="0" xfId="0" applyNumberFormat="1" applyFont="1" applyAlignment="1">
      <alignment vertical="center" wrapText="1"/>
    </xf>
    <xf numFmtId="0" fontId="0" fillId="0" borderId="0" xfId="0" applyNumberFormat="1" applyFont="1"/>
    <xf numFmtId="165" fontId="16" fillId="2" borderId="5" xfId="0" applyNumberFormat="1" applyFont="1" applyFill="1" applyBorder="1" applyAlignment="1">
      <alignment horizontal="center" vertical="center" wrapText="1"/>
    </xf>
    <xf numFmtId="165" fontId="7" fillId="2" borderId="2" xfId="0" applyNumberFormat="1" applyFont="1" applyFill="1" applyBorder="1" applyAlignment="1">
      <alignment horizontal="center" vertical="center" wrapText="1"/>
    </xf>
    <xf numFmtId="165" fontId="7" fillId="2" borderId="5" xfId="0" applyNumberFormat="1" applyFont="1" applyFill="1" applyBorder="1" applyAlignment="1">
      <alignment horizontal="center" vertical="center" wrapText="1"/>
    </xf>
    <xf numFmtId="0" fontId="13" fillId="2" borderId="2" xfId="0" applyFont="1" applyFill="1" applyBorder="1" applyAlignment="1">
      <alignment vertical="center" wrapText="1"/>
    </xf>
    <xf numFmtId="0" fontId="17" fillId="2" borderId="6" xfId="0" applyFont="1" applyFill="1" applyBorder="1" applyAlignment="1">
      <alignment vertical="center" wrapText="1"/>
    </xf>
    <xf numFmtId="165" fontId="14" fillId="2" borderId="2" xfId="0" applyNumberFormat="1" applyFont="1" applyFill="1" applyBorder="1" applyAlignment="1">
      <alignment horizontal="center" vertical="center" wrapText="1"/>
    </xf>
    <xf numFmtId="165" fontId="15" fillId="2" borderId="3" xfId="0" applyNumberFormat="1" applyFont="1" applyFill="1" applyBorder="1" applyAlignment="1">
      <alignment horizontal="center" vertical="center" wrapText="1"/>
    </xf>
    <xf numFmtId="165" fontId="14" fillId="2" borderId="8" xfId="0" applyNumberFormat="1" applyFont="1" applyFill="1" applyBorder="1" applyAlignment="1">
      <alignment horizontal="center" vertical="center" wrapText="1"/>
    </xf>
    <xf numFmtId="165" fontId="15" fillId="2" borderId="2" xfId="0" applyNumberFormat="1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vertical="center"/>
    </xf>
    <xf numFmtId="0" fontId="5" fillId="2" borderId="0" xfId="0" applyFont="1" applyFill="1" applyBorder="1" applyAlignment="1">
      <alignment vertical="center" wrapText="1"/>
    </xf>
    <xf numFmtId="165" fontId="7" fillId="2" borderId="0" xfId="0" applyNumberFormat="1" applyFont="1" applyFill="1" applyBorder="1" applyAlignment="1">
      <alignment horizontal="center" vertical="center" wrapText="1"/>
    </xf>
    <xf numFmtId="165" fontId="7" fillId="2" borderId="10" xfId="0" applyNumberFormat="1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vertical="center" wrapText="1"/>
    </xf>
    <xf numFmtId="0" fontId="5" fillId="2" borderId="6" xfId="0" applyFont="1" applyFill="1" applyBorder="1" applyAlignment="1">
      <alignment vertical="center" wrapText="1"/>
    </xf>
    <xf numFmtId="165" fontId="7" fillId="2" borderId="7" xfId="0" applyNumberFormat="1" applyFont="1" applyFill="1" applyBorder="1" applyAlignment="1">
      <alignment horizontal="center" vertical="center" wrapText="1"/>
    </xf>
    <xf numFmtId="165" fontId="16" fillId="2" borderId="3" xfId="0" applyNumberFormat="1" applyFont="1" applyFill="1" applyBorder="1" applyAlignment="1">
      <alignment horizontal="center" vertical="center" wrapText="1"/>
    </xf>
    <xf numFmtId="165" fontId="16" fillId="2" borderId="2" xfId="0" applyNumberFormat="1" applyFont="1" applyFill="1" applyBorder="1" applyAlignment="1">
      <alignment horizontal="center" vertical="center" wrapText="1"/>
    </xf>
    <xf numFmtId="0" fontId="10" fillId="2" borderId="5" xfId="0" applyFont="1" applyFill="1" applyBorder="1" applyAlignment="1">
      <alignment vertical="center"/>
    </xf>
    <xf numFmtId="165" fontId="7" fillId="2" borderId="8" xfId="0" applyNumberFormat="1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horizontal="left" vertical="center" wrapText="1"/>
    </xf>
    <xf numFmtId="165" fontId="7" fillId="2" borderId="4" xfId="0" applyNumberFormat="1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vertical="center" wrapText="1"/>
    </xf>
    <xf numFmtId="165" fontId="16" fillId="2" borderId="8" xfId="0" applyNumberFormat="1" applyFont="1" applyFill="1" applyBorder="1" applyAlignment="1">
      <alignment horizontal="center" vertical="center" wrapText="1"/>
    </xf>
    <xf numFmtId="0" fontId="0" fillId="2" borderId="2" xfId="0" applyFont="1" applyFill="1" applyBorder="1" applyAlignment="1">
      <alignment horizontal="center"/>
    </xf>
    <xf numFmtId="165" fontId="16" fillId="2" borderId="7" xfId="0" applyNumberFormat="1" applyFont="1" applyFill="1" applyBorder="1" applyAlignment="1">
      <alignment horizontal="center" vertical="center" wrapText="1"/>
    </xf>
    <xf numFmtId="165" fontId="16" fillId="2" borderId="10" xfId="0" applyNumberFormat="1" applyFont="1" applyFill="1" applyBorder="1" applyAlignment="1">
      <alignment horizontal="center" vertical="center" wrapText="1"/>
    </xf>
    <xf numFmtId="4" fontId="16" fillId="2" borderId="8" xfId="0" applyNumberFormat="1" applyFont="1" applyFill="1" applyBorder="1" applyAlignment="1">
      <alignment horizontal="center" vertical="center" wrapText="1"/>
    </xf>
    <xf numFmtId="4" fontId="16" fillId="2" borderId="2" xfId="0" applyNumberFormat="1" applyFont="1" applyFill="1" applyBorder="1" applyAlignment="1">
      <alignment horizontal="center" vertical="center" wrapText="1"/>
    </xf>
    <xf numFmtId="0" fontId="9" fillId="2" borderId="0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18" fillId="2" borderId="0" xfId="0" applyFont="1" applyFill="1" applyBorder="1" applyAlignment="1">
      <alignment horizontal="center" vertical="center" wrapText="1"/>
    </xf>
    <xf numFmtId="0" fontId="19" fillId="2" borderId="5" xfId="0" applyFont="1" applyFill="1" applyBorder="1" applyAlignment="1">
      <alignment horizontal="center" vertical="center" wrapText="1"/>
    </xf>
    <xf numFmtId="0" fontId="19" fillId="2" borderId="3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165" fontId="14" fillId="2" borderId="5" xfId="0" applyNumberFormat="1" applyFont="1" applyFill="1" applyBorder="1" applyAlignment="1">
      <alignment horizontal="center" vertical="center" wrapText="1"/>
    </xf>
    <xf numFmtId="165" fontId="14" fillId="2" borderId="3" xfId="0" applyNumberFormat="1" applyFont="1" applyFill="1" applyBorder="1" applyAlignment="1">
      <alignment horizontal="center" vertical="center" wrapText="1"/>
    </xf>
    <xf numFmtId="165" fontId="14" fillId="2" borderId="9" xfId="0" applyNumberFormat="1" applyFont="1" applyFill="1" applyBorder="1" applyAlignment="1">
      <alignment horizontal="center" vertical="center" wrapText="1"/>
    </xf>
    <xf numFmtId="165" fontId="15" fillId="2" borderId="5" xfId="0" applyNumberFormat="1" applyFont="1" applyFill="1" applyBorder="1" applyAlignment="1">
      <alignment horizontal="center" vertical="center" wrapText="1"/>
    </xf>
    <xf numFmtId="165" fontId="7" fillId="2" borderId="3" xfId="0" applyNumberFormat="1" applyFont="1" applyFill="1" applyBorder="1" applyAlignment="1">
      <alignment horizontal="center" vertical="center" wrapText="1"/>
    </xf>
    <xf numFmtId="165" fontId="16" fillId="2" borderId="4" xfId="0" applyNumberFormat="1" applyFont="1" applyFill="1" applyBorder="1" applyAlignment="1">
      <alignment horizontal="center" vertical="center" wrapText="1"/>
    </xf>
    <xf numFmtId="165" fontId="7" fillId="2" borderId="13" xfId="0" applyNumberFormat="1" applyFont="1" applyFill="1" applyBorder="1" applyAlignment="1">
      <alignment horizontal="center" vertical="center" wrapText="1"/>
    </xf>
    <xf numFmtId="165" fontId="7" fillId="2" borderId="1" xfId="0" applyNumberFormat="1" applyFont="1" applyFill="1" applyBorder="1" applyAlignment="1">
      <alignment horizontal="center" vertical="center" wrapText="1"/>
    </xf>
    <xf numFmtId="165" fontId="7" fillId="2" borderId="12" xfId="0" applyNumberFormat="1" applyFont="1" applyFill="1" applyBorder="1" applyAlignment="1">
      <alignment horizontal="center" vertical="center" wrapText="1"/>
    </xf>
    <xf numFmtId="165" fontId="14" fillId="2" borderId="1" xfId="0" applyNumberFormat="1" applyFont="1" applyFill="1" applyBorder="1" applyAlignment="1">
      <alignment horizontal="center" vertical="center" wrapText="1"/>
    </xf>
    <xf numFmtId="165" fontId="14" fillId="2" borderId="12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9" fillId="2" borderId="6" xfId="0" applyFont="1" applyFill="1" applyBorder="1" applyAlignment="1">
      <alignment horizontal="center" vertical="center" wrapText="1"/>
    </xf>
    <xf numFmtId="0" fontId="9" fillId="2" borderId="7" xfId="0" applyFont="1" applyFill="1" applyBorder="1" applyAlignment="1">
      <alignment horizontal="center" vertical="center" wrapText="1"/>
    </xf>
    <xf numFmtId="0" fontId="9" fillId="2" borderId="8" xfId="0" applyFont="1" applyFill="1" applyBorder="1" applyAlignment="1">
      <alignment horizontal="center" vertical="center" wrapText="1"/>
    </xf>
    <xf numFmtId="0" fontId="16" fillId="0" borderId="0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0" fontId="10" fillId="2" borderId="6" xfId="0" applyFont="1" applyFill="1" applyBorder="1" applyAlignment="1">
      <alignment horizontal="center" vertical="center" wrapText="1"/>
    </xf>
    <xf numFmtId="0" fontId="10" fillId="2" borderId="8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T43"/>
  <sheetViews>
    <sheetView tabSelected="1" topLeftCell="A34" workbookViewId="0">
      <selection activeCell="D40" sqref="D40:L43"/>
    </sheetView>
  </sheetViews>
  <sheetFormatPr defaultRowHeight="15" x14ac:dyDescent="0.25"/>
  <cols>
    <col min="1" max="1" width="1.85546875" style="28" customWidth="1"/>
    <col min="2" max="2" width="17.42578125" style="28" customWidth="1"/>
    <col min="3" max="3" width="33.28515625" style="28" customWidth="1"/>
    <col min="4" max="4" width="13" style="28" customWidth="1"/>
    <col min="5" max="5" width="12.7109375" style="28" customWidth="1"/>
    <col min="6" max="6" width="7.85546875" style="28" customWidth="1"/>
    <col min="7" max="7" width="11.85546875" style="28" customWidth="1"/>
    <col min="8" max="8" width="7.42578125" style="28" customWidth="1"/>
    <col min="9" max="9" width="12.7109375" style="28" customWidth="1"/>
    <col min="10" max="10" width="8" style="28" customWidth="1"/>
    <col min="11" max="11" width="12.7109375" style="28" customWidth="1"/>
    <col min="12" max="12" width="8.85546875" style="28" customWidth="1"/>
    <col min="13" max="13" width="29.28515625" style="28" customWidth="1"/>
    <col min="14" max="14" width="14.42578125" style="28" customWidth="1"/>
    <col min="15" max="15" width="12.5703125" style="28" customWidth="1"/>
    <col min="16" max="16" width="11.7109375" style="28" customWidth="1"/>
    <col min="17" max="17" width="12.28515625" style="28" customWidth="1"/>
    <col min="18" max="18" width="12.7109375" style="28" customWidth="1"/>
    <col min="19" max="19" width="12.28515625" style="28" customWidth="1"/>
    <col min="20" max="20" width="11.140625" style="28" customWidth="1"/>
    <col min="21" max="16384" width="9.140625" style="28"/>
  </cols>
  <sheetData>
    <row r="1" spans="2:20" ht="43.5" customHeight="1" x14ac:dyDescent="0.25">
      <c r="B1" s="88" t="s">
        <v>67</v>
      </c>
      <c r="C1" s="88"/>
      <c r="D1" s="88"/>
      <c r="E1" s="88"/>
      <c r="F1" s="88"/>
      <c r="G1" s="88"/>
      <c r="H1" s="88"/>
      <c r="I1" s="88"/>
      <c r="J1" s="88"/>
      <c r="K1" s="88"/>
      <c r="L1" s="88"/>
      <c r="M1" s="27"/>
    </row>
    <row r="2" spans="2:20" ht="13.5" customHeight="1" x14ac:dyDescent="0.25">
      <c r="C2" s="92" t="s">
        <v>53</v>
      </c>
      <c r="D2" s="92"/>
      <c r="E2" s="92"/>
      <c r="F2" s="92"/>
      <c r="G2" s="92"/>
      <c r="H2" s="92"/>
      <c r="I2" s="92"/>
      <c r="J2" s="92"/>
      <c r="K2" s="92"/>
      <c r="L2" s="92"/>
      <c r="M2" s="16"/>
    </row>
    <row r="3" spans="2:20" ht="15" customHeight="1" x14ac:dyDescent="0.25">
      <c r="B3" s="93" t="s">
        <v>49</v>
      </c>
      <c r="C3" s="95" t="s">
        <v>50</v>
      </c>
      <c r="D3" s="97" t="s">
        <v>68</v>
      </c>
      <c r="E3" s="99" t="s">
        <v>63</v>
      </c>
      <c r="F3" s="100"/>
      <c r="G3" s="89" t="s">
        <v>45</v>
      </c>
      <c r="H3" s="90"/>
      <c r="I3" s="90"/>
      <c r="J3" s="90"/>
      <c r="K3" s="90"/>
      <c r="L3" s="91"/>
      <c r="M3" s="17"/>
      <c r="N3" s="29"/>
    </row>
    <row r="4" spans="2:20" ht="24" customHeight="1" x14ac:dyDescent="0.25">
      <c r="B4" s="94"/>
      <c r="C4" s="96"/>
      <c r="D4" s="98"/>
      <c r="E4" s="67" t="s">
        <v>52</v>
      </c>
      <c r="F4" s="68" t="s">
        <v>54</v>
      </c>
      <c r="G4" s="69" t="s">
        <v>69</v>
      </c>
      <c r="H4" s="68" t="s">
        <v>51</v>
      </c>
      <c r="I4" s="70" t="s">
        <v>64</v>
      </c>
      <c r="J4" s="68" t="s">
        <v>51</v>
      </c>
      <c r="K4" s="71" t="s">
        <v>70</v>
      </c>
      <c r="L4" s="68" t="s">
        <v>51</v>
      </c>
      <c r="M4" s="19"/>
      <c r="N4" s="29"/>
    </row>
    <row r="5" spans="2:20" x14ac:dyDescent="0.25">
      <c r="B5" s="3">
        <v>1</v>
      </c>
      <c r="C5" s="4">
        <v>2</v>
      </c>
      <c r="D5" s="72">
        <v>3</v>
      </c>
      <c r="E5" s="72">
        <v>5</v>
      </c>
      <c r="F5" s="73">
        <v>7</v>
      </c>
      <c r="G5" s="74">
        <v>8</v>
      </c>
      <c r="H5" s="75">
        <v>9</v>
      </c>
      <c r="I5" s="76">
        <v>10</v>
      </c>
      <c r="J5" s="76">
        <v>11</v>
      </c>
      <c r="K5" s="76">
        <v>12</v>
      </c>
      <c r="L5" s="62">
        <v>13</v>
      </c>
      <c r="M5" s="30"/>
      <c r="N5" s="29"/>
    </row>
    <row r="6" spans="2:20" ht="15.75" x14ac:dyDescent="0.25">
      <c r="B6" s="6"/>
      <c r="C6" s="20" t="s">
        <v>0</v>
      </c>
      <c r="D6" s="77">
        <f>D7+D32</f>
        <v>1492364</v>
      </c>
      <c r="E6" s="78">
        <f>E7+E32</f>
        <v>1829269</v>
      </c>
      <c r="F6" s="44">
        <f>E6/D6*100</f>
        <v>122.57525643877767</v>
      </c>
      <c r="G6" s="79">
        <f>G7+G32</f>
        <v>1723314</v>
      </c>
      <c r="H6" s="77">
        <f>G6/E6*100</f>
        <v>94.207795572985702</v>
      </c>
      <c r="I6" s="78">
        <f>I7+I32</f>
        <v>1728856</v>
      </c>
      <c r="J6" s="39">
        <f>I6/G6*100</f>
        <v>100.32158968127689</v>
      </c>
      <c r="K6" s="78">
        <f>K7+K32</f>
        <v>1614062</v>
      </c>
      <c r="L6" s="80">
        <f>K6/I6*100</f>
        <v>93.360117904556546</v>
      </c>
      <c r="M6" s="18"/>
      <c r="N6" s="31"/>
      <c r="O6" s="31"/>
      <c r="P6" s="31"/>
      <c r="Q6" s="31"/>
      <c r="R6" s="31"/>
      <c r="S6" s="31"/>
      <c r="T6" s="31"/>
    </row>
    <row r="7" spans="2:20" ht="25.5" x14ac:dyDescent="0.25">
      <c r="B7" s="13" t="s">
        <v>46</v>
      </c>
      <c r="C7" s="32" t="s">
        <v>44</v>
      </c>
      <c r="D7" s="78">
        <f>D9+D10+D11+D12+D13+D14+D15+D16</f>
        <v>494529</v>
      </c>
      <c r="E7" s="43">
        <f>E9+E10+E11+E12+E13+E14+E15+E16</f>
        <v>474024</v>
      </c>
      <c r="F7" s="44">
        <f>E7/D7*100</f>
        <v>95.853630424100515</v>
      </c>
      <c r="G7" s="45">
        <f>G9+G10+G12+G13+G14+G15+G16+G11</f>
        <v>503359</v>
      </c>
      <c r="H7" s="43">
        <f>G7/E7*100</f>
        <v>106.18850522336423</v>
      </c>
      <c r="I7" s="45">
        <f>I9+I10+I12+I13+I14+I15+I16+I11</f>
        <v>525183</v>
      </c>
      <c r="J7" s="43">
        <f>I7/G7*100</f>
        <v>104.33567294912775</v>
      </c>
      <c r="K7" s="45">
        <f>K9+K10+K12+K13+K14+K15+K16+K11</f>
        <v>550680</v>
      </c>
      <c r="L7" s="46">
        <f t="shared" ref="L7:L39" si="0">K7/I7*100</f>
        <v>104.85487915640834</v>
      </c>
      <c r="M7" s="18"/>
      <c r="N7" s="31"/>
      <c r="O7" s="31"/>
      <c r="P7" s="31"/>
      <c r="Q7" s="31"/>
      <c r="R7" s="31"/>
      <c r="S7" s="31"/>
      <c r="T7" s="31"/>
    </row>
    <row r="8" spans="2:20" ht="15.75" x14ac:dyDescent="0.25">
      <c r="B8" s="14"/>
      <c r="C8" s="21" t="s">
        <v>15</v>
      </c>
      <c r="D8" s="39"/>
      <c r="E8" s="39"/>
      <c r="F8" s="54"/>
      <c r="G8" s="53"/>
      <c r="H8" s="40"/>
      <c r="I8" s="39"/>
      <c r="J8" s="39"/>
      <c r="K8" s="39"/>
      <c r="L8" s="55"/>
      <c r="M8" s="10"/>
      <c r="N8" s="31"/>
      <c r="O8" s="31"/>
      <c r="P8" s="31"/>
      <c r="Q8" s="31"/>
      <c r="R8" s="31"/>
      <c r="S8" s="31"/>
      <c r="T8" s="31"/>
    </row>
    <row r="9" spans="2:20" ht="12.75" customHeight="1" x14ac:dyDescent="0.25">
      <c r="B9" s="5" t="s">
        <v>6</v>
      </c>
      <c r="C9" s="21" t="s">
        <v>5</v>
      </c>
      <c r="D9" s="39">
        <v>285970</v>
      </c>
      <c r="E9" s="55">
        <v>300536</v>
      </c>
      <c r="F9" s="54">
        <f t="shared" ref="F9:F21" si="1">E9/D9*100</f>
        <v>105.09354128055391</v>
      </c>
      <c r="G9" s="53">
        <v>345863</v>
      </c>
      <c r="H9" s="39">
        <f t="shared" ref="H9:H21" si="2">G9/E9*100</f>
        <v>115.08205339792903</v>
      </c>
      <c r="I9" s="39">
        <v>372674</v>
      </c>
      <c r="J9" s="39">
        <f>I9/G9*100</f>
        <v>107.75191332984448</v>
      </c>
      <c r="K9" s="39">
        <v>396461</v>
      </c>
      <c r="L9" s="38">
        <f t="shared" si="0"/>
        <v>106.38279032076292</v>
      </c>
      <c r="M9" s="11"/>
      <c r="N9" s="29"/>
    </row>
    <row r="10" spans="2:20" ht="41.25" customHeight="1" x14ac:dyDescent="0.25">
      <c r="B10" s="8" t="s">
        <v>12</v>
      </c>
      <c r="C10" s="22" t="s">
        <v>13</v>
      </c>
      <c r="D10" s="40">
        <v>3787</v>
      </c>
      <c r="E10" s="38">
        <v>3912</v>
      </c>
      <c r="F10" s="54">
        <f t="shared" si="1"/>
        <v>103.3007657776604</v>
      </c>
      <c r="G10" s="49">
        <v>4274</v>
      </c>
      <c r="H10" s="81">
        <f>G10/E10*100</f>
        <v>109.25357873210635</v>
      </c>
      <c r="I10" s="40">
        <v>5157</v>
      </c>
      <c r="J10" s="81">
        <f t="shared" ref="J10:J39" si="3">I10/G10*100</f>
        <v>120.65980346279832</v>
      </c>
      <c r="K10" s="40">
        <v>5157</v>
      </c>
      <c r="L10" s="54">
        <f t="shared" si="0"/>
        <v>100</v>
      </c>
      <c r="M10" s="11"/>
      <c r="N10" s="29"/>
    </row>
    <row r="11" spans="2:20" ht="35.25" customHeight="1" x14ac:dyDescent="0.25">
      <c r="B11" s="5" t="s">
        <v>55</v>
      </c>
      <c r="C11" s="21" t="s">
        <v>56</v>
      </c>
      <c r="D11" s="39">
        <v>11587</v>
      </c>
      <c r="E11" s="55">
        <v>8425</v>
      </c>
      <c r="F11" s="55">
        <v>0</v>
      </c>
      <c r="G11" s="53">
        <v>17524</v>
      </c>
      <c r="H11" s="39">
        <f>G11/E11*100</f>
        <v>208</v>
      </c>
      <c r="I11" s="39">
        <v>18225</v>
      </c>
      <c r="J11" s="39">
        <f t="shared" si="3"/>
        <v>104.0002282583885</v>
      </c>
      <c r="K11" s="39">
        <v>18954</v>
      </c>
      <c r="L11" s="55">
        <f t="shared" si="0"/>
        <v>104</v>
      </c>
      <c r="M11" s="11"/>
      <c r="N11" s="29"/>
    </row>
    <row r="12" spans="2:20" ht="18.75" customHeight="1" x14ac:dyDescent="0.25">
      <c r="B12" s="5" t="s">
        <v>19</v>
      </c>
      <c r="C12" s="26" t="s">
        <v>7</v>
      </c>
      <c r="D12" s="59">
        <v>47317</v>
      </c>
      <c r="E12" s="82">
        <v>38644</v>
      </c>
      <c r="F12" s="38">
        <f t="shared" si="1"/>
        <v>81.670435572838514</v>
      </c>
      <c r="G12" s="83">
        <v>9296</v>
      </c>
      <c r="H12" s="59">
        <f t="shared" si="2"/>
        <v>24.055480799089121</v>
      </c>
      <c r="I12" s="59">
        <v>0</v>
      </c>
      <c r="J12" s="59">
        <f t="shared" si="3"/>
        <v>0</v>
      </c>
      <c r="K12" s="59">
        <v>0</v>
      </c>
      <c r="L12" s="55">
        <v>0</v>
      </c>
      <c r="M12" s="11"/>
      <c r="N12" s="29"/>
    </row>
    <row r="13" spans="2:20" ht="37.5" customHeight="1" x14ac:dyDescent="0.25">
      <c r="B13" s="9" t="s">
        <v>20</v>
      </c>
      <c r="C13" s="22" t="s">
        <v>8</v>
      </c>
      <c r="D13" s="40">
        <v>2834</v>
      </c>
      <c r="E13" s="82">
        <v>2372</v>
      </c>
      <c r="F13" s="54">
        <f t="shared" si="1"/>
        <v>83.697953422724069</v>
      </c>
      <c r="G13" s="49">
        <v>2571</v>
      </c>
      <c r="H13" s="39">
        <f t="shared" si="2"/>
        <v>108.38954468802697</v>
      </c>
      <c r="I13" s="40">
        <v>2674</v>
      </c>
      <c r="J13" s="39">
        <f t="shared" si="3"/>
        <v>104.00622325943212</v>
      </c>
      <c r="K13" s="40">
        <v>2781</v>
      </c>
      <c r="L13" s="55">
        <f t="shared" si="0"/>
        <v>104.00149588631264</v>
      </c>
      <c r="M13" s="11"/>
      <c r="N13" s="29"/>
    </row>
    <row r="14" spans="2:20" ht="16.5" customHeight="1" x14ac:dyDescent="0.25">
      <c r="B14" s="5" t="s">
        <v>21</v>
      </c>
      <c r="C14" s="21" t="s">
        <v>9</v>
      </c>
      <c r="D14" s="39">
        <v>21576</v>
      </c>
      <c r="E14" s="82">
        <v>22227</v>
      </c>
      <c r="F14" s="54">
        <f t="shared" si="1"/>
        <v>103.01724137931035</v>
      </c>
      <c r="G14" s="53">
        <v>24483</v>
      </c>
      <c r="H14" s="39">
        <f t="shared" si="2"/>
        <v>110.14981778917532</v>
      </c>
      <c r="I14" s="39">
        <v>25927</v>
      </c>
      <c r="J14" s="39">
        <f t="shared" si="3"/>
        <v>105.89797002001389</v>
      </c>
      <c r="K14" s="39">
        <v>26975</v>
      </c>
      <c r="L14" s="38">
        <f t="shared" si="0"/>
        <v>104.04211825510086</v>
      </c>
      <c r="M14" s="11"/>
      <c r="N14" s="29"/>
    </row>
    <row r="15" spans="2:20" ht="18" customHeight="1" x14ac:dyDescent="0.25">
      <c r="B15" s="5" t="s">
        <v>10</v>
      </c>
      <c r="C15" s="21" t="s">
        <v>11</v>
      </c>
      <c r="D15" s="40">
        <v>25327</v>
      </c>
      <c r="E15" s="55">
        <v>23703</v>
      </c>
      <c r="F15" s="54">
        <f t="shared" si="1"/>
        <v>93.587870651873502</v>
      </c>
      <c r="G15" s="49">
        <v>24571</v>
      </c>
      <c r="H15" s="39">
        <f t="shared" si="2"/>
        <v>103.66198371514155</v>
      </c>
      <c r="I15" s="40">
        <v>24693</v>
      </c>
      <c r="J15" s="39">
        <f t="shared" si="3"/>
        <v>100.49652028814455</v>
      </c>
      <c r="K15" s="40">
        <v>24693</v>
      </c>
      <c r="L15" s="55">
        <f t="shared" si="0"/>
        <v>100</v>
      </c>
      <c r="M15" s="11"/>
      <c r="N15" s="29"/>
    </row>
    <row r="16" spans="2:20" ht="12.75" customHeight="1" x14ac:dyDescent="0.25">
      <c r="B16" s="5"/>
      <c r="C16" s="21" t="s">
        <v>43</v>
      </c>
      <c r="D16" s="43">
        <f>D23+D24+D25+D26+D27+D28+D29+D30+D31</f>
        <v>96131</v>
      </c>
      <c r="E16" s="43">
        <f>E23+E24+E25+E26+E27+E28+E29+E30+E31</f>
        <v>74205</v>
      </c>
      <c r="F16" s="44">
        <f t="shared" si="1"/>
        <v>77.191540710072715</v>
      </c>
      <c r="G16" s="45">
        <f>G23+G24+G25+G26+G27+G28+G29+G30+G31</f>
        <v>74777</v>
      </c>
      <c r="H16" s="43">
        <f t="shared" si="2"/>
        <v>100.77083754463985</v>
      </c>
      <c r="I16" s="43">
        <f>I23+I24+I25+I26+I27+I28+I29+I30+I31</f>
        <v>75833</v>
      </c>
      <c r="J16" s="43">
        <f t="shared" si="3"/>
        <v>101.41219893817618</v>
      </c>
      <c r="K16" s="43">
        <f>K23+K24+K25+K26+K27+K28+K29+K30+K31</f>
        <v>75659</v>
      </c>
      <c r="L16" s="80">
        <f t="shared" si="0"/>
        <v>99.770548441971172</v>
      </c>
      <c r="M16" s="18"/>
      <c r="N16" s="31"/>
      <c r="O16" s="31"/>
      <c r="P16" s="31"/>
    </row>
    <row r="17" spans="2:20" ht="19.5" hidden="1" thickBot="1" x14ac:dyDescent="0.3">
      <c r="B17" s="15"/>
      <c r="C17" s="33"/>
      <c r="D17" s="38"/>
      <c r="E17" s="80"/>
      <c r="F17" s="44" t="e">
        <f t="shared" si="1"/>
        <v>#DIV/0!</v>
      </c>
      <c r="G17" s="84"/>
      <c r="H17" s="39" t="e">
        <f t="shared" si="2"/>
        <v>#DIV/0!</v>
      </c>
      <c r="I17" s="85"/>
      <c r="J17" s="39" t="e">
        <f t="shared" si="3"/>
        <v>#DIV/0!</v>
      </c>
      <c r="K17" s="85"/>
      <c r="L17" s="38" t="e">
        <f t="shared" si="0"/>
        <v>#DIV/0!</v>
      </c>
      <c r="M17" s="2"/>
      <c r="N17" s="34"/>
    </row>
    <row r="18" spans="2:20" ht="16.5" hidden="1" thickBot="1" x14ac:dyDescent="0.3">
      <c r="B18" s="14"/>
      <c r="C18" s="24"/>
      <c r="D18" s="77"/>
      <c r="E18" s="80"/>
      <c r="F18" s="44" t="e">
        <f t="shared" si="1"/>
        <v>#DIV/0!</v>
      </c>
      <c r="G18" s="86"/>
      <c r="H18" s="39" t="e">
        <f t="shared" si="2"/>
        <v>#DIV/0!</v>
      </c>
      <c r="I18" s="87"/>
      <c r="J18" s="39" t="e">
        <f t="shared" si="3"/>
        <v>#DIV/0!</v>
      </c>
      <c r="K18" s="87"/>
      <c r="L18" s="38" t="e">
        <f t="shared" si="0"/>
        <v>#DIV/0!</v>
      </c>
      <c r="M18" s="7"/>
      <c r="N18" s="29"/>
    </row>
    <row r="19" spans="2:20" ht="19.5" hidden="1" thickBot="1" x14ac:dyDescent="0.3">
      <c r="B19" s="15"/>
      <c r="C19" s="33"/>
      <c r="D19" s="38"/>
      <c r="E19" s="80"/>
      <c r="F19" s="44" t="e">
        <f t="shared" si="1"/>
        <v>#DIV/0!</v>
      </c>
      <c r="G19" s="84"/>
      <c r="H19" s="39" t="e">
        <f t="shared" si="2"/>
        <v>#DIV/0!</v>
      </c>
      <c r="I19" s="85"/>
      <c r="J19" s="39" t="e">
        <f t="shared" si="3"/>
        <v>#DIV/0!</v>
      </c>
      <c r="K19" s="85"/>
      <c r="L19" s="38" t="e">
        <f t="shared" si="0"/>
        <v>#DIV/0!</v>
      </c>
      <c r="M19" s="2"/>
      <c r="N19" s="34"/>
    </row>
    <row r="20" spans="2:20" ht="16.5" hidden="1" thickBot="1" x14ac:dyDescent="0.3">
      <c r="B20" s="14"/>
      <c r="C20" s="24"/>
      <c r="D20" s="77"/>
      <c r="E20" s="80"/>
      <c r="F20" s="44" t="e">
        <f t="shared" si="1"/>
        <v>#DIV/0!</v>
      </c>
      <c r="G20" s="86"/>
      <c r="H20" s="39" t="e">
        <f t="shared" si="2"/>
        <v>#DIV/0!</v>
      </c>
      <c r="I20" s="87"/>
      <c r="J20" s="39" t="e">
        <f t="shared" si="3"/>
        <v>#DIV/0!</v>
      </c>
      <c r="K20" s="87"/>
      <c r="L20" s="38" t="e">
        <f t="shared" si="0"/>
        <v>#DIV/0!</v>
      </c>
      <c r="M20" s="7"/>
      <c r="N20" s="29"/>
    </row>
    <row r="21" spans="2:20" ht="15.75" hidden="1" x14ac:dyDescent="0.25">
      <c r="B21" s="15"/>
      <c r="C21" s="22"/>
      <c r="D21" s="40"/>
      <c r="E21" s="80"/>
      <c r="F21" s="44" t="e">
        <f t="shared" si="1"/>
        <v>#DIV/0!</v>
      </c>
      <c r="G21" s="49"/>
      <c r="H21" s="39" t="e">
        <f t="shared" si="2"/>
        <v>#DIV/0!</v>
      </c>
      <c r="I21" s="40"/>
      <c r="J21" s="39" t="e">
        <f t="shared" si="3"/>
        <v>#DIV/0!</v>
      </c>
      <c r="K21" s="40"/>
      <c r="L21" s="38" t="e">
        <f t="shared" si="0"/>
        <v>#DIV/0!</v>
      </c>
      <c r="M21" s="2"/>
      <c r="N21" s="29"/>
    </row>
    <row r="22" spans="2:20" ht="15.75" x14ac:dyDescent="0.25">
      <c r="B22" s="15"/>
      <c r="C22" s="21" t="s">
        <v>15</v>
      </c>
      <c r="D22" s="40"/>
      <c r="E22" s="80"/>
      <c r="F22" s="44"/>
      <c r="G22" s="49"/>
      <c r="H22" s="39"/>
      <c r="I22" s="40"/>
      <c r="J22" s="39"/>
      <c r="K22" s="40"/>
      <c r="L22" s="55"/>
      <c r="M22" s="2"/>
      <c r="N22" s="29"/>
    </row>
    <row r="23" spans="2:20" ht="13.5" customHeight="1" x14ac:dyDescent="0.25">
      <c r="B23" s="5" t="s">
        <v>25</v>
      </c>
      <c r="C23" s="23" t="s">
        <v>26</v>
      </c>
      <c r="D23" s="39">
        <v>9461</v>
      </c>
      <c r="E23" s="55">
        <v>8215</v>
      </c>
      <c r="F23" s="54">
        <f t="shared" ref="F23:F32" si="4">E23/D23*100</f>
        <v>86.830144804988905</v>
      </c>
      <c r="G23" s="53">
        <v>8511</v>
      </c>
      <c r="H23" s="39">
        <f>G23/E23*100</f>
        <v>103.60316494217894</v>
      </c>
      <c r="I23" s="39">
        <v>8851</v>
      </c>
      <c r="J23" s="39">
        <f t="shared" si="3"/>
        <v>103.99483021971567</v>
      </c>
      <c r="K23" s="39">
        <v>9205</v>
      </c>
      <c r="L23" s="55">
        <f t="shared" si="0"/>
        <v>103.99954807366399</v>
      </c>
      <c r="M23" s="2"/>
      <c r="N23" s="35"/>
    </row>
    <row r="24" spans="2:20" ht="39.75" hidden="1" customHeight="1" x14ac:dyDescent="0.25">
      <c r="B24" s="5" t="s">
        <v>39</v>
      </c>
      <c r="C24" s="25" t="s">
        <v>40</v>
      </c>
      <c r="D24" s="39">
        <v>0</v>
      </c>
      <c r="E24" s="55">
        <v>0</v>
      </c>
      <c r="F24" s="54"/>
      <c r="G24" s="53">
        <v>0</v>
      </c>
      <c r="H24" s="39"/>
      <c r="I24" s="39">
        <v>0</v>
      </c>
      <c r="J24" s="39"/>
      <c r="K24" s="39">
        <v>0</v>
      </c>
      <c r="L24" s="55"/>
      <c r="M24" s="2"/>
      <c r="N24" s="35"/>
    </row>
    <row r="25" spans="2:20" ht="47.25" customHeight="1" x14ac:dyDescent="0.25">
      <c r="B25" s="5" t="s">
        <v>27</v>
      </c>
      <c r="C25" s="21" t="s">
        <v>28</v>
      </c>
      <c r="D25" s="39">
        <v>47829</v>
      </c>
      <c r="E25" s="55">
        <v>44600</v>
      </c>
      <c r="F25" s="54">
        <f t="shared" si="4"/>
        <v>93.248865750904258</v>
      </c>
      <c r="G25" s="53">
        <v>47245</v>
      </c>
      <c r="H25" s="39">
        <f t="shared" ref="H25:H32" si="5">G25/E25*100</f>
        <v>105.93049327354261</v>
      </c>
      <c r="I25" s="39">
        <v>48702</v>
      </c>
      <c r="J25" s="39">
        <f t="shared" si="3"/>
        <v>103.08392422478569</v>
      </c>
      <c r="K25" s="39">
        <v>48120</v>
      </c>
      <c r="L25" s="55">
        <f t="shared" si="0"/>
        <v>98.804977208328211</v>
      </c>
      <c r="M25" s="11"/>
      <c r="N25" s="29"/>
    </row>
    <row r="26" spans="2:20" ht="24" customHeight="1" x14ac:dyDescent="0.25">
      <c r="B26" s="5" t="s">
        <v>29</v>
      </c>
      <c r="C26" s="25" t="s">
        <v>30</v>
      </c>
      <c r="D26" s="39">
        <v>26</v>
      </c>
      <c r="E26" s="55">
        <v>686</v>
      </c>
      <c r="F26" s="54">
        <f t="shared" si="4"/>
        <v>2638.4615384615381</v>
      </c>
      <c r="G26" s="53">
        <v>1300</v>
      </c>
      <c r="H26" s="39">
        <f t="shared" si="5"/>
        <v>189.50437317784258</v>
      </c>
      <c r="I26" s="39">
        <v>1353</v>
      </c>
      <c r="J26" s="39">
        <f t="shared" si="3"/>
        <v>104.07692307692307</v>
      </c>
      <c r="K26" s="39">
        <v>1407</v>
      </c>
      <c r="L26" s="55">
        <f t="shared" si="0"/>
        <v>103.99113082039911</v>
      </c>
      <c r="M26" s="11"/>
      <c r="N26" s="29"/>
    </row>
    <row r="27" spans="2:20" ht="28.5" customHeight="1" x14ac:dyDescent="0.25">
      <c r="B27" s="5" t="s">
        <v>37</v>
      </c>
      <c r="C27" s="21" t="s">
        <v>38</v>
      </c>
      <c r="D27" s="39">
        <v>8216</v>
      </c>
      <c r="E27" s="55">
        <v>2601</v>
      </c>
      <c r="F27" s="54">
        <f t="shared" si="4"/>
        <v>31.657740993184031</v>
      </c>
      <c r="G27" s="53">
        <v>2020</v>
      </c>
      <c r="H27" s="39">
        <f t="shared" si="5"/>
        <v>77.662437524029215</v>
      </c>
      <c r="I27" s="39">
        <v>2020</v>
      </c>
      <c r="J27" s="39">
        <f t="shared" si="3"/>
        <v>100</v>
      </c>
      <c r="K27" s="39">
        <v>2020</v>
      </c>
      <c r="L27" s="55">
        <f t="shared" si="0"/>
        <v>100</v>
      </c>
      <c r="M27" s="11"/>
      <c r="N27" s="29"/>
    </row>
    <row r="28" spans="2:20" ht="25.5" customHeight="1" x14ac:dyDescent="0.25">
      <c r="B28" s="5" t="s">
        <v>31</v>
      </c>
      <c r="C28" s="21" t="s">
        <v>32</v>
      </c>
      <c r="D28" s="39">
        <v>12317</v>
      </c>
      <c r="E28" s="55">
        <v>13007</v>
      </c>
      <c r="F28" s="54">
        <f t="shared" si="4"/>
        <v>105.60201347730778</v>
      </c>
      <c r="G28" s="53">
        <v>11904</v>
      </c>
      <c r="H28" s="39">
        <f t="shared" si="5"/>
        <v>91.519950795725379</v>
      </c>
      <c r="I28" s="39">
        <v>12000</v>
      </c>
      <c r="J28" s="39">
        <f t="shared" si="3"/>
        <v>100.80645161290323</v>
      </c>
      <c r="K28" s="39">
        <v>12000</v>
      </c>
      <c r="L28" s="55">
        <f t="shared" si="0"/>
        <v>100</v>
      </c>
      <c r="M28" s="12"/>
      <c r="N28" s="29"/>
    </row>
    <row r="29" spans="2:20" ht="17.25" customHeight="1" x14ac:dyDescent="0.25">
      <c r="B29" s="5" t="s">
        <v>33</v>
      </c>
      <c r="C29" s="22" t="s">
        <v>34</v>
      </c>
      <c r="D29" s="40">
        <v>23</v>
      </c>
      <c r="E29" s="38">
        <v>30</v>
      </c>
      <c r="F29" s="54">
        <f t="shared" si="4"/>
        <v>130.43478260869566</v>
      </c>
      <c r="G29" s="49">
        <v>30</v>
      </c>
      <c r="H29" s="39">
        <f t="shared" si="5"/>
        <v>100</v>
      </c>
      <c r="I29" s="40">
        <v>30</v>
      </c>
      <c r="J29" s="39">
        <f t="shared" si="3"/>
        <v>100</v>
      </c>
      <c r="K29" s="40">
        <v>30</v>
      </c>
      <c r="L29" s="55">
        <f t="shared" si="0"/>
        <v>100</v>
      </c>
      <c r="M29" s="12"/>
      <c r="N29" s="29"/>
    </row>
    <row r="30" spans="2:20" ht="24" customHeight="1" x14ac:dyDescent="0.25">
      <c r="B30" s="5" t="s">
        <v>35</v>
      </c>
      <c r="C30" s="21" t="s">
        <v>36</v>
      </c>
      <c r="D30" s="39">
        <v>16620</v>
      </c>
      <c r="E30" s="55">
        <v>3441</v>
      </c>
      <c r="F30" s="54">
        <f t="shared" si="4"/>
        <v>20.703971119133573</v>
      </c>
      <c r="G30" s="53">
        <v>2417</v>
      </c>
      <c r="H30" s="39">
        <f t="shared" si="5"/>
        <v>70.241208950886374</v>
      </c>
      <c r="I30" s="39">
        <v>1527</v>
      </c>
      <c r="J30" s="39">
        <f t="shared" si="3"/>
        <v>63.177492759619355</v>
      </c>
      <c r="K30" s="39">
        <v>1527</v>
      </c>
      <c r="L30" s="55">
        <f t="shared" si="0"/>
        <v>100</v>
      </c>
      <c r="M30" s="12"/>
      <c r="N30" s="29"/>
    </row>
    <row r="31" spans="2:20" ht="18.75" customHeight="1" x14ac:dyDescent="0.25">
      <c r="B31" s="5" t="s">
        <v>41</v>
      </c>
      <c r="C31" s="22" t="s">
        <v>42</v>
      </c>
      <c r="D31" s="40">
        <v>1639</v>
      </c>
      <c r="E31" s="54">
        <v>1625</v>
      </c>
      <c r="F31" s="54">
        <f t="shared" si="4"/>
        <v>99.145820622330689</v>
      </c>
      <c r="G31" s="49">
        <v>1350</v>
      </c>
      <c r="H31" s="39">
        <f t="shared" si="5"/>
        <v>83.07692307692308</v>
      </c>
      <c r="I31" s="40">
        <v>1350</v>
      </c>
      <c r="J31" s="39">
        <f t="shared" si="3"/>
        <v>100</v>
      </c>
      <c r="K31" s="40">
        <v>1350</v>
      </c>
      <c r="L31" s="55">
        <f t="shared" si="0"/>
        <v>100</v>
      </c>
      <c r="M31" s="2"/>
      <c r="N31" s="29"/>
    </row>
    <row r="32" spans="2:20" ht="24" x14ac:dyDescent="0.25">
      <c r="B32" s="41" t="s">
        <v>22</v>
      </c>
      <c r="C32" s="42" t="s">
        <v>2</v>
      </c>
      <c r="D32" s="43">
        <f>D34+D41+D42+D43</f>
        <v>997835</v>
      </c>
      <c r="E32" s="45">
        <f>E34+E41+E42+E43</f>
        <v>1355245</v>
      </c>
      <c r="F32" s="44">
        <f t="shared" si="4"/>
        <v>135.81854715458971</v>
      </c>
      <c r="G32" s="45">
        <f>G34+G41+G42+G43</f>
        <v>1219955</v>
      </c>
      <c r="H32" s="43">
        <f t="shared" si="5"/>
        <v>90.017303144449897</v>
      </c>
      <c r="I32" s="43">
        <f>I34+I41+I42+I43</f>
        <v>1203673</v>
      </c>
      <c r="J32" s="43">
        <f t="shared" si="3"/>
        <v>98.665360607563386</v>
      </c>
      <c r="K32" s="43">
        <f>K34+K41+K42+K43</f>
        <v>1063382</v>
      </c>
      <c r="L32" s="46">
        <f t="shared" si="0"/>
        <v>88.344758086290881</v>
      </c>
      <c r="M32" s="18"/>
      <c r="N32" s="29"/>
      <c r="O32" s="36"/>
      <c r="P32" s="36"/>
      <c r="Q32" s="29"/>
      <c r="R32" s="29"/>
      <c r="S32" s="29"/>
      <c r="T32" s="29"/>
    </row>
    <row r="33" spans="2:20" ht="15.75" x14ac:dyDescent="0.25">
      <c r="B33" s="47"/>
      <c r="C33" s="48" t="s">
        <v>1</v>
      </c>
      <c r="D33" s="39"/>
      <c r="E33" s="64"/>
      <c r="F33" s="44"/>
      <c r="G33" s="49"/>
      <c r="H33" s="39"/>
      <c r="I33" s="40"/>
      <c r="J33" s="39"/>
      <c r="K33" s="50"/>
      <c r="L33" s="38"/>
      <c r="M33" s="2"/>
      <c r="N33" s="29"/>
      <c r="O33" s="37"/>
      <c r="P33" s="37"/>
    </row>
    <row r="34" spans="2:20" ht="40.5" customHeight="1" x14ac:dyDescent="0.25">
      <c r="B34" s="51" t="s">
        <v>23</v>
      </c>
      <c r="C34" s="52" t="s">
        <v>14</v>
      </c>
      <c r="D34" s="39">
        <f>D36+D38+D39+D40+D37</f>
        <v>961767</v>
      </c>
      <c r="E34" s="53">
        <f>E36+E38+E39+E40+E37</f>
        <v>1358977</v>
      </c>
      <c r="F34" s="54">
        <f>E34/D34*100</f>
        <v>141.30002381034078</v>
      </c>
      <c r="G34" s="53">
        <f>G36+G38+G39+G40</f>
        <v>1219955</v>
      </c>
      <c r="H34" s="39">
        <f>G34/E34*100</f>
        <v>89.77009912603377</v>
      </c>
      <c r="I34" s="53">
        <f>I36+I38+I39+I40</f>
        <v>1203673</v>
      </c>
      <c r="J34" s="39">
        <f t="shared" si="3"/>
        <v>98.665360607563386</v>
      </c>
      <c r="K34" s="53">
        <f>K36+K38+K39+K40</f>
        <v>1063382</v>
      </c>
      <c r="L34" s="55">
        <f t="shared" si="0"/>
        <v>88.344758086290881</v>
      </c>
      <c r="M34" s="2"/>
      <c r="N34" s="29"/>
      <c r="O34" s="36"/>
      <c r="P34" s="36"/>
      <c r="Q34" s="29"/>
      <c r="R34" s="29"/>
      <c r="S34" s="29"/>
      <c r="T34" s="29"/>
    </row>
    <row r="35" spans="2:20" ht="15.75" x14ac:dyDescent="0.25">
      <c r="B35" s="56"/>
      <c r="C35" s="48" t="s">
        <v>15</v>
      </c>
      <c r="D35" s="39"/>
      <c r="E35" s="64"/>
      <c r="F35" s="54"/>
      <c r="G35" s="49"/>
      <c r="H35" s="39"/>
      <c r="I35" s="40"/>
      <c r="J35" s="39"/>
      <c r="K35" s="50"/>
      <c r="L35" s="38"/>
      <c r="M35" s="2"/>
      <c r="N35" s="29"/>
    </row>
    <row r="36" spans="2:20" ht="55.5" customHeight="1" x14ac:dyDescent="0.25">
      <c r="B36" s="51" t="s">
        <v>57</v>
      </c>
      <c r="C36" s="52" t="s">
        <v>3</v>
      </c>
      <c r="D36" s="39">
        <v>1408</v>
      </c>
      <c r="E36" s="65">
        <v>12706</v>
      </c>
      <c r="F36" s="54">
        <f>E36/D36*100</f>
        <v>902.41477272727263</v>
      </c>
      <c r="G36" s="66">
        <v>18147</v>
      </c>
      <c r="H36" s="39">
        <f>G36/E36*100</f>
        <v>142.82228868251218</v>
      </c>
      <c r="I36" s="66">
        <v>16693</v>
      </c>
      <c r="J36" s="39">
        <v>104.9</v>
      </c>
      <c r="K36" s="66">
        <v>5248</v>
      </c>
      <c r="L36" s="55">
        <v>104.4</v>
      </c>
      <c r="M36" s="2"/>
      <c r="N36" s="29"/>
    </row>
    <row r="37" spans="2:20" ht="53.25" customHeight="1" x14ac:dyDescent="0.25">
      <c r="B37" s="51" t="s">
        <v>58</v>
      </c>
      <c r="C37" s="48" t="s">
        <v>4</v>
      </c>
      <c r="D37" s="39">
        <v>23691</v>
      </c>
      <c r="E37" s="64">
        <v>51421</v>
      </c>
      <c r="F37" s="55">
        <f>E37/D37*100</f>
        <v>217.04866827065129</v>
      </c>
      <c r="G37" s="53">
        <v>0</v>
      </c>
      <c r="H37" s="39">
        <v>0</v>
      </c>
      <c r="I37" s="39">
        <v>0</v>
      </c>
      <c r="J37" s="39">
        <v>0</v>
      </c>
      <c r="K37" s="57">
        <v>0</v>
      </c>
      <c r="L37" s="55">
        <v>0</v>
      </c>
      <c r="M37" s="11"/>
      <c r="N37" s="29"/>
    </row>
    <row r="38" spans="2:20" ht="25.5" customHeight="1" x14ac:dyDescent="0.25">
      <c r="B38" s="51" t="s">
        <v>59</v>
      </c>
      <c r="C38" s="58" t="s">
        <v>16</v>
      </c>
      <c r="D38" s="55">
        <v>441001</v>
      </c>
      <c r="E38" s="66">
        <v>606597</v>
      </c>
      <c r="F38" s="38">
        <f>E38/D38*100</f>
        <v>137.55002823122851</v>
      </c>
      <c r="G38" s="66">
        <v>446408</v>
      </c>
      <c r="H38" s="59">
        <f>G38/E38*100</f>
        <v>73.592187234687941</v>
      </c>
      <c r="I38" s="66">
        <v>423237</v>
      </c>
      <c r="J38" s="59">
        <f t="shared" si="3"/>
        <v>94.809456819770261</v>
      </c>
      <c r="K38" s="66">
        <v>346056</v>
      </c>
      <c r="L38" s="55">
        <f t="shared" si="0"/>
        <v>81.764117976452908</v>
      </c>
      <c r="M38" s="1"/>
    </row>
    <row r="39" spans="2:20" ht="27.75" customHeight="1" x14ac:dyDescent="0.25">
      <c r="B39" s="51" t="s">
        <v>60</v>
      </c>
      <c r="C39" s="60" t="s">
        <v>17</v>
      </c>
      <c r="D39" s="55">
        <v>495667</v>
      </c>
      <c r="E39" s="66">
        <v>615430</v>
      </c>
      <c r="F39" s="55">
        <f>E39/D39*100</f>
        <v>124.16198778615481</v>
      </c>
      <c r="G39" s="66">
        <v>735400</v>
      </c>
      <c r="H39" s="39">
        <f>G39/E39*100</f>
        <v>119.49368734055864</v>
      </c>
      <c r="I39" s="66">
        <v>763743</v>
      </c>
      <c r="J39" s="59">
        <f t="shared" si="3"/>
        <v>103.85409301060646</v>
      </c>
      <c r="K39" s="66">
        <v>712078</v>
      </c>
      <c r="L39" s="55">
        <f t="shared" si="0"/>
        <v>93.23528988154392</v>
      </c>
      <c r="M39" s="1"/>
    </row>
    <row r="40" spans="2:20" ht="26.25" customHeight="1" x14ac:dyDescent="0.25">
      <c r="B40" s="51" t="s">
        <v>65</v>
      </c>
      <c r="C40" s="60" t="s">
        <v>18</v>
      </c>
      <c r="D40" s="55">
        <v>0</v>
      </c>
      <c r="E40" s="66">
        <v>72823</v>
      </c>
      <c r="F40" s="54">
        <v>0</v>
      </c>
      <c r="G40" s="66">
        <v>20000</v>
      </c>
      <c r="H40" s="39">
        <v>0</v>
      </c>
      <c r="I40" s="55">
        <v>0</v>
      </c>
      <c r="J40" s="39">
        <v>0</v>
      </c>
      <c r="K40" s="61">
        <v>0</v>
      </c>
      <c r="L40" s="55">
        <v>0</v>
      </c>
      <c r="M40" s="1"/>
    </row>
    <row r="41" spans="2:20" ht="20.25" customHeight="1" x14ac:dyDescent="0.25">
      <c r="B41" s="51" t="s">
        <v>66</v>
      </c>
      <c r="C41" s="60" t="s">
        <v>24</v>
      </c>
      <c r="D41" s="55">
        <v>36063</v>
      </c>
      <c r="E41" s="62">
        <v>50</v>
      </c>
      <c r="F41" s="54">
        <v>0</v>
      </c>
      <c r="G41" s="63">
        <v>0</v>
      </c>
      <c r="H41" s="39">
        <v>0</v>
      </c>
      <c r="I41" s="55">
        <v>0</v>
      </c>
      <c r="J41" s="39">
        <v>0</v>
      </c>
      <c r="K41" s="61">
        <v>0</v>
      </c>
      <c r="L41" s="38">
        <v>0</v>
      </c>
      <c r="M41" s="1"/>
    </row>
    <row r="42" spans="2:20" ht="105.75" customHeight="1" x14ac:dyDescent="0.25">
      <c r="B42" s="51" t="s">
        <v>61</v>
      </c>
      <c r="C42" s="60" t="s">
        <v>47</v>
      </c>
      <c r="D42" s="38">
        <v>86</v>
      </c>
      <c r="E42" s="38">
        <v>10</v>
      </c>
      <c r="F42" s="54">
        <f>E42/D42*100</f>
        <v>11.627906976744185</v>
      </c>
      <c r="G42" s="63">
        <v>0</v>
      </c>
      <c r="H42" s="39">
        <f>G42/E42*100</f>
        <v>0</v>
      </c>
      <c r="I42" s="55">
        <v>0</v>
      </c>
      <c r="J42" s="39">
        <v>0</v>
      </c>
      <c r="K42" s="61">
        <v>0</v>
      </c>
      <c r="L42" s="55">
        <v>0</v>
      </c>
      <c r="M42" s="1"/>
    </row>
    <row r="43" spans="2:20" ht="52.5" customHeight="1" x14ac:dyDescent="0.25">
      <c r="B43" s="51" t="s">
        <v>62</v>
      </c>
      <c r="C43" s="60" t="s">
        <v>48</v>
      </c>
      <c r="D43" s="55">
        <v>-81</v>
      </c>
      <c r="E43" s="55">
        <v>-3792</v>
      </c>
      <c r="F43" s="55">
        <f>E43/D43*100</f>
        <v>4681.4814814814818</v>
      </c>
      <c r="G43" s="63">
        <v>0</v>
      </c>
      <c r="H43" s="39">
        <v>0</v>
      </c>
      <c r="I43" s="55">
        <v>0</v>
      </c>
      <c r="J43" s="39">
        <v>0</v>
      </c>
      <c r="K43" s="61">
        <v>0</v>
      </c>
      <c r="L43" s="55">
        <v>0</v>
      </c>
      <c r="M43" s="1"/>
    </row>
  </sheetData>
  <mergeCells count="7">
    <mergeCell ref="B1:L1"/>
    <mergeCell ref="G3:L3"/>
    <mergeCell ref="C2:L2"/>
    <mergeCell ref="B3:B4"/>
    <mergeCell ref="C3:C4"/>
    <mergeCell ref="D3:D4"/>
    <mergeCell ref="E3:F3"/>
  </mergeCells>
  <pageMargins left="0.11811023622047245" right="0.11811023622047245" top="0" bottom="0" header="0" footer="0"/>
  <pageSetup paperSize="9" scale="9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2020-11-02T02:35:42Z</dcterms:modified>
</cp:coreProperties>
</file>