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27" i="1" l="1"/>
  <c r="L28" i="1"/>
  <c r="L29" i="1"/>
  <c r="L30" i="1"/>
  <c r="L31" i="1"/>
  <c r="J27" i="1"/>
  <c r="J28" i="1"/>
  <c r="J29" i="1"/>
  <c r="J30" i="1"/>
  <c r="J31" i="1"/>
  <c r="I16" i="1" l="1"/>
  <c r="I7" i="1" s="1"/>
  <c r="H11" i="1"/>
  <c r="H10" i="1"/>
  <c r="G34" i="1"/>
  <c r="E34" i="1"/>
  <c r="E32" i="1" s="1"/>
  <c r="E7" i="1"/>
  <c r="L39" i="1" l="1"/>
  <c r="J39" i="1"/>
  <c r="H38" i="1"/>
  <c r="L11" i="1" l="1"/>
  <c r="J11" i="1"/>
  <c r="L38" i="1" l="1"/>
  <c r="J38" i="1"/>
  <c r="F43" i="1" l="1"/>
  <c r="F42" i="1"/>
  <c r="F39" i="1"/>
  <c r="F38" i="1"/>
  <c r="F37" i="1"/>
  <c r="F36" i="1"/>
  <c r="F31" i="1"/>
  <c r="F30" i="1"/>
  <c r="F29" i="1"/>
  <c r="F28" i="1"/>
  <c r="F27" i="1"/>
  <c r="F26" i="1"/>
  <c r="F25" i="1"/>
  <c r="F23" i="1"/>
  <c r="F21" i="1"/>
  <c r="F20" i="1"/>
  <c r="F19" i="1"/>
  <c r="F18" i="1"/>
  <c r="F17" i="1"/>
  <c r="F15" i="1"/>
  <c r="F14" i="1"/>
  <c r="F13" i="1"/>
  <c r="F12" i="1"/>
  <c r="F10" i="1"/>
  <c r="F9" i="1"/>
  <c r="K34" i="1" l="1"/>
  <c r="J9" i="1" l="1"/>
  <c r="K32" i="1"/>
  <c r="I34" i="1"/>
  <c r="I32" i="1" s="1"/>
  <c r="I6" i="1" s="1"/>
  <c r="G32" i="1"/>
  <c r="K16" i="1"/>
  <c r="K7" i="1" s="1"/>
  <c r="L7" i="1" l="1"/>
  <c r="K6" i="1"/>
  <c r="H42" i="1"/>
  <c r="H39" i="1"/>
  <c r="H36" i="1"/>
  <c r="H34" i="1"/>
  <c r="H31" i="1"/>
  <c r="H30" i="1"/>
  <c r="H29" i="1"/>
  <c r="H28" i="1"/>
  <c r="H27" i="1"/>
  <c r="H26" i="1"/>
  <c r="H25" i="1"/>
  <c r="H23" i="1"/>
  <c r="H21" i="1"/>
  <c r="H20" i="1"/>
  <c r="H19" i="1"/>
  <c r="H18" i="1"/>
  <c r="H17" i="1"/>
  <c r="H15" i="1"/>
  <c r="H14" i="1"/>
  <c r="H13" i="1"/>
  <c r="H12" i="1"/>
  <c r="H9" i="1"/>
  <c r="G16" i="1"/>
  <c r="G7" i="1" s="1"/>
  <c r="E16" i="1"/>
  <c r="H32" i="1" l="1"/>
  <c r="E6" i="1"/>
  <c r="H16" i="1"/>
  <c r="D34" i="1"/>
  <c r="F34" i="1" s="1"/>
  <c r="D16" i="1"/>
  <c r="F16" i="1" l="1"/>
  <c r="D7" i="1"/>
  <c r="F7" i="1" s="1"/>
  <c r="G6" i="1"/>
  <c r="H7" i="1"/>
  <c r="J7" i="1"/>
  <c r="D32" i="1"/>
  <c r="F32" i="1" s="1"/>
  <c r="L34" i="1"/>
  <c r="L32" i="1"/>
  <c r="L26" i="1"/>
  <c r="L25" i="1"/>
  <c r="L23" i="1"/>
  <c r="L21" i="1"/>
  <c r="L20" i="1"/>
  <c r="L19" i="1"/>
  <c r="L18" i="1"/>
  <c r="L17" i="1"/>
  <c r="L16" i="1"/>
  <c r="L15" i="1"/>
  <c r="L14" i="1"/>
  <c r="L13" i="1"/>
  <c r="L12" i="1"/>
  <c r="L10" i="1"/>
  <c r="L9" i="1"/>
  <c r="L6" i="1"/>
  <c r="J34" i="1"/>
  <c r="J32" i="1"/>
  <c r="J26" i="1"/>
  <c r="J25" i="1"/>
  <c r="J23" i="1"/>
  <c r="J21" i="1"/>
  <c r="J20" i="1"/>
  <c r="J19" i="1"/>
  <c r="J18" i="1"/>
  <c r="J17" i="1"/>
  <c r="J16" i="1"/>
  <c r="J15" i="1"/>
  <c r="J14" i="1"/>
  <c r="J13" i="1"/>
  <c r="J12" i="1"/>
  <c r="J10" i="1"/>
  <c r="J6" i="1" l="1"/>
  <c r="H6" i="1"/>
  <c r="D6" i="1"/>
  <c r="F6" i="1" s="1"/>
</calcChain>
</file>

<file path=xl/sharedStrings.xml><?xml version="1.0" encoding="utf-8"?>
<sst xmlns="http://schemas.openxmlformats.org/spreadsheetml/2006/main" count="75" uniqueCount="71">
  <si>
    <t>1.ИТОГО ДОХОДОВ:</t>
  </si>
  <si>
    <t>из них:</t>
  </si>
  <si>
    <t>1.2.Безвозмездные поступления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</si>
  <si>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</si>
  <si>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</si>
  <si>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Налог на доходы физических лиц</t>
  </si>
  <si>
    <t>1 01 02000 01 0000 110</t>
  </si>
  <si>
    <t>Единый налог на вмененный доход</t>
  </si>
  <si>
    <t>Налог, взимаемый в связи с применением патентной системы налогообложения</t>
  </si>
  <si>
    <t>Налог на имущество физических лиц</t>
  </si>
  <si>
    <t>1 06 06000 00 0000 110</t>
  </si>
  <si>
    <t>Земельный налог</t>
  </si>
  <si>
    <t>1 03 02000 01 0000 110</t>
  </si>
  <si>
    <t xml:space="preserve">Акцизы по подакцизным товарам (продукции), производимым на территории Российской Федерации </t>
  </si>
  <si>
    <t>Безвозмездные поступления от других бюджетов бюджетов бюджетной системы Российской Федерации</t>
  </si>
  <si>
    <t>в том числе:</t>
  </si>
  <si>
    <t>Субсидии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</si>
  <si>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</si>
  <si>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Иные межбюджетные трансферты </t>
  </si>
  <si>
    <t>1 05 02000 02 0000 110</t>
  </si>
  <si>
    <t>1 05 04000 02 0000 110</t>
  </si>
  <si>
    <t>1 06 01000 00 0000 110</t>
  </si>
  <si>
    <t>2 00 00000 00 0000 000</t>
  </si>
  <si>
    <t>2 02 00000 00 0000 000</t>
  </si>
  <si>
    <t>Прочие безвозмездные поступления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</si>
  <si>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</si>
  <si>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</si>
  <si>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</si>
  <si>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</si>
  <si>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</si>
  <si>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</si>
  <si>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</si>
  <si>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</si>
  <si>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</si>
  <si>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</si>
  <si>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</si>
  <si>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</si>
  <si>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1 13 00000 00 0000 000</t>
  </si>
  <si>
    <t>Доходы от оказания платных услуг и компенсации затрат государства</t>
  </si>
  <si>
    <t>1 09 00000 00 0000 000</t>
  </si>
  <si>
    <t>Задолженность и перерасчеты по отмененным налогам, сборам и иным обязательным платежам</t>
  </si>
  <si>
    <t>1 17 00000 00 0000 000</t>
  </si>
  <si>
    <t>Прочие неналоговые доходы</t>
  </si>
  <si>
    <t>Иные доходы</t>
  </si>
  <si>
    <t>1.1.  Налоговые  и неналоговые доходы</t>
  </si>
  <si>
    <t>Проект городского бюджета</t>
  </si>
  <si>
    <t>1 00 00000 00 0000 000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</si>
  <si>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</si>
  <si>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</si>
  <si>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Код </t>
  </si>
  <si>
    <t>Наименование кода поступлений в бюджет доходов</t>
  </si>
  <si>
    <t>темп роста</t>
  </si>
  <si>
    <t>Ожидаемое исполнение</t>
  </si>
  <si>
    <t xml:space="preserve">                                                                                                                                                                          тыс. рублей</t>
  </si>
  <si>
    <t xml:space="preserve">темп роста </t>
  </si>
  <si>
    <t>2019 год</t>
  </si>
  <si>
    <t xml:space="preserve"> 2021 год</t>
  </si>
  <si>
    <t>1 05 01000 00 0000 110</t>
  </si>
  <si>
    <t>Налог, применяемый в связи с применением упрощенной системы налогообложения</t>
  </si>
  <si>
    <t>2 02 15001 04 0000 150</t>
  </si>
  <si>
    <t>2 02 15002 04 0000 150</t>
  </si>
  <si>
    <t>2 02 20000 00 0000 150</t>
  </si>
  <si>
    <t>2 02 30000 00 0000 150</t>
  </si>
  <si>
    <t>2 18 00000 00 0000 150</t>
  </si>
  <si>
    <t>2 19 00000 00 0000 150</t>
  </si>
  <si>
    <t>Сведения о  доходах  городского бюджета  по видам доходов на 2020 год и плановый период 2021 и 2022 годов в сравнении с ожидаемым исполнением за 2019 год и отчетом за 2018 год</t>
  </si>
  <si>
    <t xml:space="preserve">Исполнено за 2018 год </t>
  </si>
  <si>
    <t>2020 год</t>
  </si>
  <si>
    <t xml:space="preserve"> 2022 год</t>
  </si>
  <si>
    <t>2 02 40000 00 0000 150</t>
  </si>
  <si>
    <t>2 07 00000 00 0000 000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</si>
</sst>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/>
    <xf numFmtId="0" fontId="11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5" fontId="7" fillId="0" borderId="10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center" vertical="center" wrapText="1"/>
    </xf>
    <xf numFmtId="165" fontId="14" fillId="0" borderId="3" xfId="0" applyNumberFormat="1" applyFont="1" applyBorder="1" applyAlignment="1">
      <alignment horizontal="center" vertical="center" wrapText="1"/>
    </xf>
    <xf numFmtId="165" fontId="15" fillId="3" borderId="3" xfId="0" applyNumberFormat="1" applyFont="1" applyFill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3" borderId="5" xfId="0" applyNumberFormat="1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center" vertical="center" wrapText="1"/>
    </xf>
    <xf numFmtId="165" fontId="15" fillId="3" borderId="5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165" fontId="16" fillId="3" borderId="3" xfId="0" applyNumberFormat="1" applyFont="1" applyFill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center" vertical="center" wrapText="1"/>
    </xf>
    <xf numFmtId="165" fontId="16" fillId="3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165" fontId="16" fillId="0" borderId="5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165" fontId="16" fillId="0" borderId="4" xfId="0" applyNumberFormat="1" applyFont="1" applyBorder="1" applyAlignment="1">
      <alignment horizontal="center" vertical="center" wrapText="1"/>
    </xf>
    <xf numFmtId="165" fontId="14" fillId="3" borderId="2" xfId="0" applyNumberFormat="1" applyFont="1" applyFill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14" fillId="0" borderId="12" xfId="0" applyNumberFormat="1" applyFont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165" fontId="16" fillId="0" borderId="3" xfId="0" applyNumberFormat="1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16" fillId="0" borderId="7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 wrapText="1"/>
    </xf>
    <xf numFmtId="165" fontId="16" fillId="0" borderId="13" xfId="0" applyNumberFormat="1" applyFont="1" applyBorder="1" applyAlignment="1">
      <alignment horizontal="center" vertical="center" wrapText="1"/>
    </xf>
    <xf numFmtId="165" fontId="16" fillId="0" borderId="14" xfId="0" applyNumberFormat="1" applyFont="1" applyBorder="1" applyAlignment="1">
      <alignment horizontal="center" vertical="center" wrapText="1"/>
    </xf>
    <xf numFmtId="165" fontId="16" fillId="4" borderId="2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/>
    <xf numFmtId="0" fontId="1" fillId="0" borderId="0" xfId="0" applyFont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165" fontId="15" fillId="3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0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3"/>
  <sheetViews>
    <sheetView tabSelected="1" topLeftCell="A34" workbookViewId="0">
      <selection activeCell="D42" sqref="D42:L43"/>
    </sheetView>
  </sheetViews>
  <sheetFormatPr defaultRowHeight="15" x14ac:dyDescent="0.25"/>
  <cols>
    <col min="1" max="1" width="1.85546875" style="74" customWidth="1"/>
    <col min="2" max="2" width="17.42578125" style="74" customWidth="1"/>
    <col min="3" max="3" width="33.28515625" style="74" customWidth="1"/>
    <col min="4" max="4" width="12" style="74" customWidth="1"/>
    <col min="5" max="5" width="12.7109375" style="74" customWidth="1"/>
    <col min="6" max="6" width="7.85546875" style="74" customWidth="1"/>
    <col min="7" max="7" width="11.85546875" style="74" customWidth="1"/>
    <col min="8" max="8" width="7.42578125" style="74" customWidth="1"/>
    <col min="9" max="9" width="12.7109375" style="74" customWidth="1"/>
    <col min="10" max="10" width="8" style="74" customWidth="1"/>
    <col min="11" max="11" width="12.7109375" style="74" customWidth="1"/>
    <col min="12" max="12" width="6.28515625" style="74" customWidth="1"/>
    <col min="13" max="13" width="29.28515625" style="74" customWidth="1"/>
    <col min="14" max="14" width="14.42578125" style="74" customWidth="1"/>
    <col min="15" max="15" width="12.5703125" style="74" customWidth="1"/>
    <col min="16" max="16" width="11.7109375" style="74" customWidth="1"/>
    <col min="17" max="17" width="12.28515625" style="74" customWidth="1"/>
    <col min="18" max="18" width="12.7109375" style="74" customWidth="1"/>
    <col min="19" max="19" width="12.28515625" style="74" customWidth="1"/>
    <col min="20" max="20" width="11.140625" style="74" customWidth="1"/>
    <col min="21" max="16384" width="9.140625" style="74"/>
  </cols>
  <sheetData>
    <row r="1" spans="2:20" ht="43.5" customHeight="1" x14ac:dyDescent="0.25">
      <c r="B1" s="96" t="s">
        <v>65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73"/>
    </row>
    <row r="2" spans="2:20" ht="13.5" customHeight="1" x14ac:dyDescent="0.25">
      <c r="C2" s="100" t="s">
        <v>53</v>
      </c>
      <c r="D2" s="100"/>
      <c r="E2" s="100"/>
      <c r="F2" s="100"/>
      <c r="G2" s="100"/>
      <c r="H2" s="100"/>
      <c r="I2" s="100"/>
      <c r="J2" s="100"/>
      <c r="K2" s="100"/>
      <c r="L2" s="100"/>
      <c r="M2" s="19"/>
    </row>
    <row r="3" spans="2:20" ht="15" customHeight="1" x14ac:dyDescent="0.25">
      <c r="B3" s="101" t="s">
        <v>49</v>
      </c>
      <c r="C3" s="103" t="s">
        <v>50</v>
      </c>
      <c r="D3" s="103" t="s">
        <v>66</v>
      </c>
      <c r="E3" s="105" t="s">
        <v>55</v>
      </c>
      <c r="F3" s="106"/>
      <c r="G3" s="97" t="s">
        <v>45</v>
      </c>
      <c r="H3" s="98"/>
      <c r="I3" s="98"/>
      <c r="J3" s="98"/>
      <c r="K3" s="98"/>
      <c r="L3" s="99"/>
      <c r="M3" s="20"/>
      <c r="N3" s="75"/>
    </row>
    <row r="4" spans="2:20" ht="24" customHeight="1" x14ac:dyDescent="0.25">
      <c r="B4" s="102"/>
      <c r="C4" s="104"/>
      <c r="D4" s="104"/>
      <c r="E4" s="20" t="s">
        <v>52</v>
      </c>
      <c r="F4" s="33" t="s">
        <v>54</v>
      </c>
      <c r="G4" s="76" t="s">
        <v>67</v>
      </c>
      <c r="H4" s="33" t="s">
        <v>51</v>
      </c>
      <c r="I4" s="77" t="s">
        <v>56</v>
      </c>
      <c r="J4" s="33" t="s">
        <v>51</v>
      </c>
      <c r="K4" s="78" t="s">
        <v>68</v>
      </c>
      <c r="L4" s="33" t="s">
        <v>51</v>
      </c>
      <c r="M4" s="22"/>
      <c r="N4" s="75"/>
    </row>
    <row r="5" spans="2:20" x14ac:dyDescent="0.25">
      <c r="B5" s="3">
        <v>1</v>
      </c>
      <c r="C5" s="4">
        <v>2</v>
      </c>
      <c r="D5" s="8">
        <v>3</v>
      </c>
      <c r="E5" s="8">
        <v>5</v>
      </c>
      <c r="F5" s="34">
        <v>7</v>
      </c>
      <c r="G5" s="11">
        <v>8</v>
      </c>
      <c r="H5" s="32">
        <v>9</v>
      </c>
      <c r="I5" s="79">
        <v>10</v>
      </c>
      <c r="J5" s="80">
        <v>11</v>
      </c>
      <c r="K5" s="79">
        <v>12</v>
      </c>
      <c r="L5" s="81">
        <v>13</v>
      </c>
      <c r="M5" s="82"/>
      <c r="N5" s="75"/>
    </row>
    <row r="6" spans="2:20" ht="15.75" x14ac:dyDescent="0.25">
      <c r="B6" s="6"/>
      <c r="C6" s="24" t="s">
        <v>0</v>
      </c>
      <c r="D6" s="35">
        <f>D7+D32</f>
        <v>1539210</v>
      </c>
      <c r="E6" s="36">
        <f>E7+E32</f>
        <v>1479134.6</v>
      </c>
      <c r="F6" s="37">
        <f>E6/D6*100</f>
        <v>96.096997810565171</v>
      </c>
      <c r="G6" s="38">
        <f>G7+G32</f>
        <v>1562982.4000000001</v>
      </c>
      <c r="H6" s="39">
        <f>G6/E6*100</f>
        <v>105.66870655314263</v>
      </c>
      <c r="I6" s="36">
        <f>I7+I32</f>
        <v>1484405.0999999999</v>
      </c>
      <c r="J6" s="40">
        <f>I6/G6*100</f>
        <v>94.972604937841894</v>
      </c>
      <c r="K6" s="36">
        <f>K7+K32</f>
        <v>1516017.4</v>
      </c>
      <c r="L6" s="41">
        <f>K6/I6*100</f>
        <v>102.12962755247877</v>
      </c>
      <c r="M6" s="21"/>
      <c r="N6" s="83"/>
      <c r="O6" s="83"/>
      <c r="P6" s="83"/>
      <c r="Q6" s="83"/>
      <c r="R6" s="83"/>
      <c r="S6" s="83"/>
      <c r="T6" s="83"/>
    </row>
    <row r="7" spans="2:20" ht="25.5" x14ac:dyDescent="0.25">
      <c r="B7" s="16" t="s">
        <v>46</v>
      </c>
      <c r="C7" s="84" t="s">
        <v>44</v>
      </c>
      <c r="D7" s="36">
        <f>D9+D10+D12+D13+D14+D15+D16</f>
        <v>455369.4</v>
      </c>
      <c r="E7" s="85">
        <f>E9+E10+E11+E12+E13+E14+E15+E16</f>
        <v>513091.39999999997</v>
      </c>
      <c r="F7" s="37">
        <f>E7/D7*100</f>
        <v>112.67586271716982</v>
      </c>
      <c r="G7" s="86">
        <f>G9+G10+G12+G13+G14+G15+G16+G11</f>
        <v>503728.3</v>
      </c>
      <c r="H7" s="52">
        <f>G7/E7*100</f>
        <v>98.175159435531384</v>
      </c>
      <c r="I7" s="86">
        <f>I9+I10+I12+I13+I14+I15+I16+I11</f>
        <v>504432.2</v>
      </c>
      <c r="J7" s="52">
        <f>I7/G7*100</f>
        <v>100.1397380294099</v>
      </c>
      <c r="K7" s="86">
        <f>K9+K10+K12+K13+K14+K15+K16+K11</f>
        <v>524855.9</v>
      </c>
      <c r="L7" s="87">
        <f t="shared" ref="L7:L39" si="0">K7/I7*100</f>
        <v>104.04884937955983</v>
      </c>
      <c r="M7" s="21"/>
      <c r="N7" s="83"/>
      <c r="O7" s="83"/>
      <c r="P7" s="83"/>
      <c r="Q7" s="83"/>
      <c r="R7" s="83"/>
      <c r="S7" s="83"/>
      <c r="T7" s="83"/>
    </row>
    <row r="8" spans="2:20" ht="15.75" x14ac:dyDescent="0.25">
      <c r="B8" s="17"/>
      <c r="C8" s="25" t="s">
        <v>15</v>
      </c>
      <c r="D8" s="42"/>
      <c r="E8" s="42"/>
      <c r="F8" s="43"/>
      <c r="G8" s="44"/>
      <c r="H8" s="45"/>
      <c r="I8" s="42"/>
      <c r="J8" s="40"/>
      <c r="K8" s="42"/>
      <c r="L8" s="46"/>
      <c r="M8" s="12"/>
      <c r="N8" s="83"/>
      <c r="O8" s="83"/>
      <c r="P8" s="83"/>
      <c r="Q8" s="83"/>
      <c r="R8" s="83"/>
      <c r="S8" s="83"/>
      <c r="T8" s="83"/>
    </row>
    <row r="9" spans="2:20" ht="12.75" customHeight="1" x14ac:dyDescent="0.25">
      <c r="B9" s="5" t="s">
        <v>6</v>
      </c>
      <c r="C9" s="25" t="s">
        <v>5</v>
      </c>
      <c r="D9" s="42">
        <v>268891</v>
      </c>
      <c r="E9" s="23">
        <v>285508.8</v>
      </c>
      <c r="F9" s="43">
        <f t="shared" ref="F9:F21" si="1">E9/D9*100</f>
        <v>106.18012503207619</v>
      </c>
      <c r="G9" s="44">
        <v>315748</v>
      </c>
      <c r="H9" s="40">
        <f t="shared" ref="H9:H21" si="2">G9/E9*100</f>
        <v>110.59133728977881</v>
      </c>
      <c r="I9" s="42">
        <v>345096.2</v>
      </c>
      <c r="J9" s="40">
        <f>I9/G9*100</f>
        <v>109.29481738601669</v>
      </c>
      <c r="K9" s="42">
        <v>372610.9</v>
      </c>
      <c r="L9" s="47">
        <f t="shared" si="0"/>
        <v>107.97305215183476</v>
      </c>
      <c r="M9" s="13"/>
      <c r="N9" s="75"/>
    </row>
    <row r="10" spans="2:20" ht="41.25" customHeight="1" x14ac:dyDescent="0.25">
      <c r="B10" s="9" t="s">
        <v>12</v>
      </c>
      <c r="C10" s="26" t="s">
        <v>13</v>
      </c>
      <c r="D10" s="48">
        <v>3456</v>
      </c>
      <c r="E10" s="49">
        <v>3802.5</v>
      </c>
      <c r="F10" s="43">
        <f t="shared" si="1"/>
        <v>110.02604166666667</v>
      </c>
      <c r="G10" s="50">
        <v>3911.8</v>
      </c>
      <c r="H10" s="64">
        <f>G10/E10*100</f>
        <v>102.87442472057857</v>
      </c>
      <c r="I10" s="48">
        <v>3895.3</v>
      </c>
      <c r="J10" s="64">
        <f t="shared" ref="J10:J39" si="3">I10/G10*100</f>
        <v>99.578199294442456</v>
      </c>
      <c r="K10" s="48">
        <v>3895.3</v>
      </c>
      <c r="L10" s="43">
        <f t="shared" si="0"/>
        <v>100</v>
      </c>
      <c r="M10" s="13"/>
      <c r="N10" s="75"/>
    </row>
    <row r="11" spans="2:20" ht="35.25" customHeight="1" x14ac:dyDescent="0.25">
      <c r="B11" s="5" t="s">
        <v>57</v>
      </c>
      <c r="C11" s="25" t="s">
        <v>58</v>
      </c>
      <c r="D11" s="42">
        <v>0</v>
      </c>
      <c r="E11" s="23">
        <v>12354</v>
      </c>
      <c r="F11" s="46">
        <v>0</v>
      </c>
      <c r="G11" s="44">
        <v>12885</v>
      </c>
      <c r="H11" s="40">
        <f>G11/E11*100</f>
        <v>104.29820301117047</v>
      </c>
      <c r="I11" s="42">
        <v>13465</v>
      </c>
      <c r="J11" s="40">
        <f t="shared" si="3"/>
        <v>104.50135816841288</v>
      </c>
      <c r="K11" s="42">
        <v>14057</v>
      </c>
      <c r="L11" s="46">
        <f t="shared" si="0"/>
        <v>104.39658373561085</v>
      </c>
      <c r="M11" s="13"/>
      <c r="N11" s="75"/>
    </row>
    <row r="12" spans="2:20" ht="18.75" customHeight="1" x14ac:dyDescent="0.25">
      <c r="B12" s="5" t="s">
        <v>19</v>
      </c>
      <c r="C12" s="65" t="s">
        <v>7</v>
      </c>
      <c r="D12" s="66">
        <v>46563.6</v>
      </c>
      <c r="E12" s="51">
        <v>46106.7</v>
      </c>
      <c r="F12" s="47">
        <f t="shared" si="1"/>
        <v>99.018761435971442</v>
      </c>
      <c r="G12" s="67">
        <v>43601</v>
      </c>
      <c r="H12" s="68">
        <f t="shared" si="2"/>
        <v>94.565431922041711</v>
      </c>
      <c r="I12" s="66">
        <v>10900.2</v>
      </c>
      <c r="J12" s="68">
        <f t="shared" si="3"/>
        <v>24.999885323731107</v>
      </c>
      <c r="K12" s="66">
        <v>0</v>
      </c>
      <c r="L12" s="47">
        <f t="shared" si="0"/>
        <v>0</v>
      </c>
      <c r="M12" s="13"/>
      <c r="N12" s="75"/>
    </row>
    <row r="13" spans="2:20" ht="37.5" customHeight="1" x14ac:dyDescent="0.25">
      <c r="B13" s="10" t="s">
        <v>20</v>
      </c>
      <c r="C13" s="26" t="s">
        <v>8</v>
      </c>
      <c r="D13" s="48">
        <v>4179.3999999999996</v>
      </c>
      <c r="E13" s="51">
        <v>4568</v>
      </c>
      <c r="F13" s="43">
        <f t="shared" si="1"/>
        <v>109.29798535674978</v>
      </c>
      <c r="G13" s="50">
        <v>4894</v>
      </c>
      <c r="H13" s="40">
        <f t="shared" si="2"/>
        <v>107.13660245183887</v>
      </c>
      <c r="I13" s="48">
        <v>5238</v>
      </c>
      <c r="J13" s="40">
        <f t="shared" si="3"/>
        <v>107.02901512055578</v>
      </c>
      <c r="K13" s="48">
        <v>5238</v>
      </c>
      <c r="L13" s="46">
        <f t="shared" si="0"/>
        <v>100</v>
      </c>
      <c r="M13" s="13"/>
      <c r="N13" s="75"/>
    </row>
    <row r="14" spans="2:20" ht="16.5" customHeight="1" x14ac:dyDescent="0.25">
      <c r="B14" s="5" t="s">
        <v>21</v>
      </c>
      <c r="C14" s="25" t="s">
        <v>9</v>
      </c>
      <c r="D14" s="42">
        <v>24054.5</v>
      </c>
      <c r="E14" s="51">
        <v>23585.599999999999</v>
      </c>
      <c r="F14" s="43">
        <f t="shared" si="1"/>
        <v>98.050676588580089</v>
      </c>
      <c r="G14" s="44">
        <v>23895</v>
      </c>
      <c r="H14" s="40">
        <f t="shared" si="2"/>
        <v>101.31181738009633</v>
      </c>
      <c r="I14" s="42">
        <v>26284</v>
      </c>
      <c r="J14" s="40">
        <f t="shared" si="3"/>
        <v>109.9979075120318</v>
      </c>
      <c r="K14" s="42">
        <v>28913</v>
      </c>
      <c r="L14" s="47">
        <f t="shared" si="0"/>
        <v>110.00228275757115</v>
      </c>
      <c r="M14" s="13"/>
      <c r="N14" s="75"/>
    </row>
    <row r="15" spans="2:20" ht="18" customHeight="1" x14ac:dyDescent="0.25">
      <c r="B15" s="5" t="s">
        <v>10</v>
      </c>
      <c r="C15" s="25" t="s">
        <v>11</v>
      </c>
      <c r="D15" s="48">
        <v>26736.400000000001</v>
      </c>
      <c r="E15" s="23">
        <v>24367</v>
      </c>
      <c r="F15" s="43">
        <f t="shared" si="1"/>
        <v>91.137924327882587</v>
      </c>
      <c r="G15" s="50">
        <v>24585</v>
      </c>
      <c r="H15" s="40">
        <f t="shared" si="2"/>
        <v>100.89465260393156</v>
      </c>
      <c r="I15" s="48">
        <v>25320</v>
      </c>
      <c r="J15" s="40">
        <f t="shared" si="3"/>
        <v>102.98962782184257</v>
      </c>
      <c r="K15" s="48">
        <v>25921</v>
      </c>
      <c r="L15" s="46">
        <f t="shared" si="0"/>
        <v>102.37361769352292</v>
      </c>
      <c r="M15" s="13"/>
      <c r="N15" s="75"/>
    </row>
    <row r="16" spans="2:20" ht="12.75" customHeight="1" x14ac:dyDescent="0.25">
      <c r="B16" s="5"/>
      <c r="C16" s="25" t="s">
        <v>43</v>
      </c>
      <c r="D16" s="85">
        <f>D23+D24+D25+D26+D27+D28+D29+D30+D31</f>
        <v>81488.5</v>
      </c>
      <c r="E16" s="85">
        <f>E23+E24+E25+E26+E27+E28+E29+E30+E31</f>
        <v>112798.79999999999</v>
      </c>
      <c r="F16" s="37">
        <f t="shared" si="1"/>
        <v>138.42296765801308</v>
      </c>
      <c r="G16" s="86">
        <f>G23+G24+G25+G26+G27+G28+G29+G30+G31</f>
        <v>74208.5</v>
      </c>
      <c r="H16" s="52">
        <f t="shared" si="2"/>
        <v>65.788377181317543</v>
      </c>
      <c r="I16" s="85">
        <f>I23+I24+I25+I26+I27+I28+I29+I30+I31</f>
        <v>74233.5</v>
      </c>
      <c r="J16" s="52">
        <f t="shared" si="3"/>
        <v>100.03368886313562</v>
      </c>
      <c r="K16" s="85">
        <f>K23+K24+K25+K26+K27+K28+K29+K30+K31</f>
        <v>74220.700000000012</v>
      </c>
      <c r="L16" s="41">
        <f t="shared" si="0"/>
        <v>99.982757111007842</v>
      </c>
      <c r="M16" s="21"/>
      <c r="N16" s="83"/>
      <c r="O16" s="83"/>
      <c r="P16" s="83"/>
    </row>
    <row r="17" spans="2:20" ht="19.5" hidden="1" thickBot="1" x14ac:dyDescent="0.3">
      <c r="B17" s="18"/>
      <c r="C17" s="88"/>
      <c r="D17" s="49"/>
      <c r="E17" s="53"/>
      <c r="F17" s="37" t="e">
        <f t="shared" si="1"/>
        <v>#DIV/0!</v>
      </c>
      <c r="G17" s="89"/>
      <c r="H17" s="40" t="e">
        <f t="shared" si="2"/>
        <v>#DIV/0!</v>
      </c>
      <c r="I17" s="90"/>
      <c r="J17" s="40" t="e">
        <f t="shared" si="3"/>
        <v>#DIV/0!</v>
      </c>
      <c r="K17" s="90"/>
      <c r="L17" s="47" t="e">
        <f t="shared" si="0"/>
        <v>#DIV/0!</v>
      </c>
      <c r="M17" s="2"/>
      <c r="N17" s="91"/>
    </row>
    <row r="18" spans="2:20" ht="16.5" hidden="1" thickBot="1" x14ac:dyDescent="0.3">
      <c r="B18" s="17"/>
      <c r="C18" s="28"/>
      <c r="D18" s="35"/>
      <c r="E18" s="53"/>
      <c r="F18" s="37" t="e">
        <f t="shared" si="1"/>
        <v>#DIV/0!</v>
      </c>
      <c r="G18" s="54"/>
      <c r="H18" s="40" t="e">
        <f t="shared" si="2"/>
        <v>#DIV/0!</v>
      </c>
      <c r="I18" s="55"/>
      <c r="J18" s="40" t="e">
        <f t="shared" si="3"/>
        <v>#DIV/0!</v>
      </c>
      <c r="K18" s="55"/>
      <c r="L18" s="47" t="e">
        <f t="shared" si="0"/>
        <v>#DIV/0!</v>
      </c>
      <c r="M18" s="7"/>
      <c r="N18" s="75"/>
    </row>
    <row r="19" spans="2:20" ht="19.5" hidden="1" thickBot="1" x14ac:dyDescent="0.3">
      <c r="B19" s="18"/>
      <c r="C19" s="88"/>
      <c r="D19" s="49"/>
      <c r="E19" s="53"/>
      <c r="F19" s="37" t="e">
        <f t="shared" si="1"/>
        <v>#DIV/0!</v>
      </c>
      <c r="G19" s="89"/>
      <c r="H19" s="40" t="e">
        <f t="shared" si="2"/>
        <v>#DIV/0!</v>
      </c>
      <c r="I19" s="90"/>
      <c r="J19" s="40" t="e">
        <f t="shared" si="3"/>
        <v>#DIV/0!</v>
      </c>
      <c r="K19" s="90"/>
      <c r="L19" s="47" t="e">
        <f t="shared" si="0"/>
        <v>#DIV/0!</v>
      </c>
      <c r="M19" s="2"/>
      <c r="N19" s="91"/>
    </row>
    <row r="20" spans="2:20" ht="16.5" hidden="1" thickBot="1" x14ac:dyDescent="0.3">
      <c r="B20" s="17"/>
      <c r="C20" s="28"/>
      <c r="D20" s="35"/>
      <c r="E20" s="53"/>
      <c r="F20" s="37" t="e">
        <f t="shared" si="1"/>
        <v>#DIV/0!</v>
      </c>
      <c r="G20" s="54"/>
      <c r="H20" s="40" t="e">
        <f t="shared" si="2"/>
        <v>#DIV/0!</v>
      </c>
      <c r="I20" s="55"/>
      <c r="J20" s="40" t="e">
        <f t="shared" si="3"/>
        <v>#DIV/0!</v>
      </c>
      <c r="K20" s="55"/>
      <c r="L20" s="47" t="e">
        <f t="shared" si="0"/>
        <v>#DIV/0!</v>
      </c>
      <c r="M20" s="7"/>
      <c r="N20" s="75"/>
    </row>
    <row r="21" spans="2:20" ht="15.75" hidden="1" x14ac:dyDescent="0.25">
      <c r="B21" s="18"/>
      <c r="C21" s="26"/>
      <c r="D21" s="48"/>
      <c r="E21" s="53"/>
      <c r="F21" s="37" t="e">
        <f t="shared" si="1"/>
        <v>#DIV/0!</v>
      </c>
      <c r="G21" s="50"/>
      <c r="H21" s="40" t="e">
        <f t="shared" si="2"/>
        <v>#DIV/0!</v>
      </c>
      <c r="I21" s="48"/>
      <c r="J21" s="40" t="e">
        <f t="shared" si="3"/>
        <v>#DIV/0!</v>
      </c>
      <c r="K21" s="48"/>
      <c r="L21" s="47" t="e">
        <f t="shared" si="0"/>
        <v>#DIV/0!</v>
      </c>
      <c r="M21" s="2"/>
      <c r="N21" s="75"/>
    </row>
    <row r="22" spans="2:20" ht="15.75" x14ac:dyDescent="0.25">
      <c r="B22" s="18"/>
      <c r="C22" s="25" t="s">
        <v>15</v>
      </c>
      <c r="D22" s="48"/>
      <c r="E22" s="53"/>
      <c r="F22" s="37"/>
      <c r="G22" s="50"/>
      <c r="H22" s="40"/>
      <c r="I22" s="48"/>
      <c r="J22" s="40"/>
      <c r="K22" s="48"/>
      <c r="L22" s="46"/>
      <c r="M22" s="2"/>
      <c r="N22" s="75"/>
    </row>
    <row r="23" spans="2:20" ht="13.5" customHeight="1" x14ac:dyDescent="0.25">
      <c r="B23" s="5" t="s">
        <v>25</v>
      </c>
      <c r="C23" s="27" t="s">
        <v>26</v>
      </c>
      <c r="D23" s="42">
        <v>9374.4</v>
      </c>
      <c r="E23" s="23">
        <v>9305.5</v>
      </c>
      <c r="F23" s="43">
        <f t="shared" ref="F23:F32" si="4">E23/D23*100</f>
        <v>99.265019627922854</v>
      </c>
      <c r="G23" s="44">
        <v>9286</v>
      </c>
      <c r="H23" s="40">
        <f>G23/E23*100</f>
        <v>99.790446510128419</v>
      </c>
      <c r="I23" s="42">
        <v>9286</v>
      </c>
      <c r="J23" s="40">
        <f t="shared" si="3"/>
        <v>100</v>
      </c>
      <c r="K23" s="42">
        <v>9286</v>
      </c>
      <c r="L23" s="46">
        <f t="shared" si="0"/>
        <v>100</v>
      </c>
      <c r="M23" s="2"/>
      <c r="N23" s="92"/>
    </row>
    <row r="24" spans="2:20" ht="39.75" hidden="1" customHeight="1" x14ac:dyDescent="0.25">
      <c r="B24" s="5" t="s">
        <v>39</v>
      </c>
      <c r="C24" s="29" t="s">
        <v>40</v>
      </c>
      <c r="D24" s="42">
        <v>0</v>
      </c>
      <c r="E24" s="23">
        <v>0</v>
      </c>
      <c r="F24" s="43"/>
      <c r="G24" s="44">
        <v>0</v>
      </c>
      <c r="H24" s="40"/>
      <c r="I24" s="42">
        <v>0</v>
      </c>
      <c r="J24" s="40"/>
      <c r="K24" s="42">
        <v>0</v>
      </c>
      <c r="L24" s="46"/>
      <c r="M24" s="2"/>
      <c r="N24" s="92"/>
    </row>
    <row r="25" spans="2:20" ht="47.25" customHeight="1" x14ac:dyDescent="0.25">
      <c r="B25" s="5" t="s">
        <v>27</v>
      </c>
      <c r="C25" s="25" t="s">
        <v>28</v>
      </c>
      <c r="D25" s="56">
        <v>52785.4</v>
      </c>
      <c r="E25" s="57">
        <v>51870.6</v>
      </c>
      <c r="F25" s="43">
        <f t="shared" si="4"/>
        <v>98.266945026465649</v>
      </c>
      <c r="G25" s="58">
        <v>52082.9</v>
      </c>
      <c r="H25" s="40">
        <f t="shared" ref="H25:H32" si="5">G25/E25*100</f>
        <v>100.40928772753739</v>
      </c>
      <c r="I25" s="56">
        <v>52107.9</v>
      </c>
      <c r="J25" s="40">
        <f t="shared" si="3"/>
        <v>100.04800039936332</v>
      </c>
      <c r="K25" s="56">
        <v>52095.1</v>
      </c>
      <c r="L25" s="46">
        <f t="shared" si="0"/>
        <v>99.975435586542545</v>
      </c>
      <c r="M25" s="13"/>
      <c r="N25" s="75"/>
    </row>
    <row r="26" spans="2:20" ht="24" customHeight="1" x14ac:dyDescent="0.25">
      <c r="B26" s="5" t="s">
        <v>29</v>
      </c>
      <c r="C26" s="29" t="s">
        <v>30</v>
      </c>
      <c r="D26" s="42">
        <v>250.3</v>
      </c>
      <c r="E26" s="23">
        <v>280</v>
      </c>
      <c r="F26" s="43">
        <f t="shared" si="4"/>
        <v>111.86576108669597</v>
      </c>
      <c r="G26" s="44">
        <v>304</v>
      </c>
      <c r="H26" s="40">
        <f t="shared" si="5"/>
        <v>108.57142857142857</v>
      </c>
      <c r="I26" s="42">
        <v>304</v>
      </c>
      <c r="J26" s="40">
        <f t="shared" si="3"/>
        <v>100</v>
      </c>
      <c r="K26" s="42">
        <v>304</v>
      </c>
      <c r="L26" s="46">
        <f t="shared" si="0"/>
        <v>100</v>
      </c>
      <c r="M26" s="13"/>
      <c r="N26" s="75"/>
    </row>
    <row r="27" spans="2:20" ht="28.5" customHeight="1" x14ac:dyDescent="0.25">
      <c r="B27" s="5" t="s">
        <v>37</v>
      </c>
      <c r="C27" s="25" t="s">
        <v>38</v>
      </c>
      <c r="D27" s="42">
        <v>507.4</v>
      </c>
      <c r="E27" s="23">
        <v>1249</v>
      </c>
      <c r="F27" s="43">
        <f t="shared" si="4"/>
        <v>246.15687820260152</v>
      </c>
      <c r="G27" s="44">
        <v>1200</v>
      </c>
      <c r="H27" s="40">
        <f t="shared" si="5"/>
        <v>96.076861489191359</v>
      </c>
      <c r="I27" s="42">
        <v>1200</v>
      </c>
      <c r="J27" s="40">
        <f t="shared" si="3"/>
        <v>100</v>
      </c>
      <c r="K27" s="42">
        <v>1200</v>
      </c>
      <c r="L27" s="46">
        <f t="shared" si="0"/>
        <v>100</v>
      </c>
      <c r="M27" s="13"/>
      <c r="N27" s="75"/>
    </row>
    <row r="28" spans="2:20" ht="25.5" customHeight="1" x14ac:dyDescent="0.25">
      <c r="B28" s="5" t="s">
        <v>31</v>
      </c>
      <c r="C28" s="25" t="s">
        <v>32</v>
      </c>
      <c r="D28" s="42">
        <v>8961.6</v>
      </c>
      <c r="E28" s="23">
        <v>34270.199999999997</v>
      </c>
      <c r="F28" s="43">
        <f t="shared" si="4"/>
        <v>382.41162292447774</v>
      </c>
      <c r="G28" s="44">
        <v>10000</v>
      </c>
      <c r="H28" s="40">
        <f t="shared" si="5"/>
        <v>29.179870558094205</v>
      </c>
      <c r="I28" s="42">
        <v>10000</v>
      </c>
      <c r="J28" s="40">
        <f t="shared" si="3"/>
        <v>100</v>
      </c>
      <c r="K28" s="42">
        <v>10000</v>
      </c>
      <c r="L28" s="46">
        <f t="shared" si="0"/>
        <v>100</v>
      </c>
      <c r="M28" s="14"/>
      <c r="N28" s="75"/>
    </row>
    <row r="29" spans="2:20" ht="17.25" customHeight="1" x14ac:dyDescent="0.25">
      <c r="B29" s="5" t="s">
        <v>33</v>
      </c>
      <c r="C29" s="26" t="s">
        <v>34</v>
      </c>
      <c r="D29" s="48">
        <v>24.5</v>
      </c>
      <c r="E29" s="49">
        <v>30</v>
      </c>
      <c r="F29" s="43">
        <f t="shared" si="4"/>
        <v>122.44897959183673</v>
      </c>
      <c r="G29" s="50">
        <v>30</v>
      </c>
      <c r="H29" s="40">
        <f t="shared" si="5"/>
        <v>100</v>
      </c>
      <c r="I29" s="48">
        <v>30</v>
      </c>
      <c r="J29" s="40">
        <f t="shared" si="3"/>
        <v>100</v>
      </c>
      <c r="K29" s="48">
        <v>30</v>
      </c>
      <c r="L29" s="46">
        <f t="shared" si="0"/>
        <v>100</v>
      </c>
      <c r="M29" s="14"/>
      <c r="N29" s="75"/>
    </row>
    <row r="30" spans="2:20" ht="24" customHeight="1" x14ac:dyDescent="0.25">
      <c r="B30" s="5" t="s">
        <v>35</v>
      </c>
      <c r="C30" s="25" t="s">
        <v>36</v>
      </c>
      <c r="D30" s="42">
        <v>9254.7000000000007</v>
      </c>
      <c r="E30" s="23">
        <v>14964.5</v>
      </c>
      <c r="F30" s="43">
        <f t="shared" si="4"/>
        <v>161.69621921834309</v>
      </c>
      <c r="G30" s="44">
        <v>1000</v>
      </c>
      <c r="H30" s="40">
        <f t="shared" si="5"/>
        <v>6.6824818737679177</v>
      </c>
      <c r="I30" s="42">
        <v>1000</v>
      </c>
      <c r="J30" s="40">
        <f t="shared" si="3"/>
        <v>100</v>
      </c>
      <c r="K30" s="42">
        <v>1000</v>
      </c>
      <c r="L30" s="46">
        <f t="shared" si="0"/>
        <v>100</v>
      </c>
      <c r="M30" s="14"/>
      <c r="N30" s="75"/>
    </row>
    <row r="31" spans="2:20" ht="26.25" customHeight="1" x14ac:dyDescent="0.25">
      <c r="B31" s="5" t="s">
        <v>41</v>
      </c>
      <c r="C31" s="26" t="s">
        <v>42</v>
      </c>
      <c r="D31" s="48">
        <v>330.2</v>
      </c>
      <c r="E31" s="59">
        <v>829</v>
      </c>
      <c r="F31" s="43">
        <f t="shared" si="4"/>
        <v>251.05996365838888</v>
      </c>
      <c r="G31" s="50">
        <v>305.60000000000002</v>
      </c>
      <c r="H31" s="40">
        <f t="shared" si="5"/>
        <v>36.863691194209899</v>
      </c>
      <c r="I31" s="48">
        <v>305.60000000000002</v>
      </c>
      <c r="J31" s="40">
        <f t="shared" si="3"/>
        <v>100</v>
      </c>
      <c r="K31" s="48">
        <v>305.60000000000002</v>
      </c>
      <c r="L31" s="46">
        <f t="shared" si="0"/>
        <v>100</v>
      </c>
      <c r="M31" s="2"/>
      <c r="N31" s="75"/>
    </row>
    <row r="32" spans="2:20" ht="24" x14ac:dyDescent="0.25">
      <c r="B32" s="15" t="s">
        <v>22</v>
      </c>
      <c r="C32" s="93" t="s">
        <v>2</v>
      </c>
      <c r="D32" s="85">
        <f>D34+D41+D42+D43</f>
        <v>1083840.6000000001</v>
      </c>
      <c r="E32" s="85">
        <f>E34+E41+E42+E43</f>
        <v>966043.20000000007</v>
      </c>
      <c r="F32" s="37">
        <f t="shared" si="4"/>
        <v>89.131482987442993</v>
      </c>
      <c r="G32" s="86">
        <f>G34+G41+G42+G43</f>
        <v>1059254.1000000001</v>
      </c>
      <c r="H32" s="52">
        <f t="shared" si="5"/>
        <v>109.64872999468346</v>
      </c>
      <c r="I32" s="85">
        <f>I34+I41+I42+I43</f>
        <v>979972.89999999991</v>
      </c>
      <c r="J32" s="52">
        <f t="shared" si="3"/>
        <v>92.51537473397552</v>
      </c>
      <c r="K32" s="85">
        <f>K34+K41+K42+K43</f>
        <v>991161.5</v>
      </c>
      <c r="L32" s="87">
        <f t="shared" si="0"/>
        <v>101.14172544975479</v>
      </c>
      <c r="M32" s="21"/>
      <c r="N32" s="75"/>
      <c r="O32" s="94"/>
      <c r="P32" s="94"/>
      <c r="Q32" s="75"/>
      <c r="R32" s="75"/>
      <c r="S32" s="75"/>
      <c r="T32" s="75"/>
    </row>
    <row r="33" spans="2:20" ht="15.75" x14ac:dyDescent="0.25">
      <c r="B33" s="18"/>
      <c r="C33" s="26" t="s">
        <v>1</v>
      </c>
      <c r="D33" s="48"/>
      <c r="E33" s="49"/>
      <c r="F33" s="37"/>
      <c r="G33" s="50"/>
      <c r="H33" s="40"/>
      <c r="I33" s="48"/>
      <c r="J33" s="40"/>
      <c r="K33" s="31"/>
      <c r="L33" s="47"/>
      <c r="M33" s="2"/>
      <c r="N33" s="75"/>
      <c r="O33" s="95"/>
      <c r="P33" s="95"/>
    </row>
    <row r="34" spans="2:20" ht="40.5" customHeight="1" x14ac:dyDescent="0.25">
      <c r="B34" s="5" t="s">
        <v>23</v>
      </c>
      <c r="C34" s="25" t="s">
        <v>14</v>
      </c>
      <c r="D34" s="42">
        <f>D36+D37+D38+D39+D40</f>
        <v>1085185.8999999999</v>
      </c>
      <c r="E34" s="42">
        <f>E36+E37+E38+E39+E40</f>
        <v>929959.20000000007</v>
      </c>
      <c r="F34" s="43">
        <f>E34/D34*100</f>
        <v>85.695842527994529</v>
      </c>
      <c r="G34" s="44">
        <f>G36+G37+G38+G39+G40</f>
        <v>1059254.1000000001</v>
      </c>
      <c r="H34" s="40">
        <f>G34/E34*100</f>
        <v>113.90328737002655</v>
      </c>
      <c r="I34" s="44">
        <f>I36+I37+I38+I39</f>
        <v>979972.89999999991</v>
      </c>
      <c r="J34" s="40">
        <f t="shared" si="3"/>
        <v>92.51537473397552</v>
      </c>
      <c r="K34" s="44">
        <f>K36+K37+K38+K39</f>
        <v>991161.5</v>
      </c>
      <c r="L34" s="46">
        <f t="shared" si="0"/>
        <v>101.14172544975479</v>
      </c>
      <c r="M34" s="2"/>
      <c r="N34" s="75"/>
      <c r="O34" s="94"/>
      <c r="P34" s="94"/>
      <c r="Q34" s="75"/>
      <c r="R34" s="75"/>
      <c r="S34" s="75"/>
      <c r="T34" s="75"/>
    </row>
    <row r="35" spans="2:20" ht="15.75" x14ac:dyDescent="0.25">
      <c r="B35" s="17"/>
      <c r="C35" s="26" t="s">
        <v>15</v>
      </c>
      <c r="D35" s="48"/>
      <c r="E35" s="49"/>
      <c r="F35" s="43"/>
      <c r="G35" s="50"/>
      <c r="H35" s="40"/>
      <c r="I35" s="48"/>
      <c r="J35" s="40"/>
      <c r="K35" s="31"/>
      <c r="L35" s="47"/>
      <c r="M35" s="2"/>
      <c r="N35" s="75"/>
    </row>
    <row r="36" spans="2:20" ht="55.5" customHeight="1" x14ac:dyDescent="0.25">
      <c r="B36" s="5" t="s">
        <v>59</v>
      </c>
      <c r="C36" s="25" t="s">
        <v>3</v>
      </c>
      <c r="D36" s="42">
        <v>1348.3</v>
      </c>
      <c r="E36" s="23">
        <v>1407.7</v>
      </c>
      <c r="F36" s="43">
        <f>E36/D36*100</f>
        <v>104.40554772676704</v>
      </c>
      <c r="G36" s="44">
        <v>12705.6</v>
      </c>
      <c r="H36" s="40">
        <f>G36/E36*100</f>
        <v>902.57867443347311</v>
      </c>
      <c r="I36" s="42">
        <v>10008.200000000001</v>
      </c>
      <c r="J36" s="40">
        <v>104.9</v>
      </c>
      <c r="K36" s="60">
        <v>8266.7999999999993</v>
      </c>
      <c r="L36" s="46">
        <v>104.4</v>
      </c>
      <c r="M36" s="2"/>
      <c r="N36" s="75"/>
    </row>
    <row r="37" spans="2:20" ht="60.75" customHeight="1" x14ac:dyDescent="0.25">
      <c r="B37" s="5" t="s">
        <v>60</v>
      </c>
      <c r="C37" s="26" t="s">
        <v>4</v>
      </c>
      <c r="D37" s="48">
        <v>353454.4</v>
      </c>
      <c r="E37" s="49">
        <v>9664.7000000000007</v>
      </c>
      <c r="F37" s="46">
        <f>E37/D37*100</f>
        <v>2.73435554911751</v>
      </c>
      <c r="G37" s="44">
        <v>0</v>
      </c>
      <c r="H37" s="40">
        <v>0</v>
      </c>
      <c r="I37" s="42">
        <v>0</v>
      </c>
      <c r="J37" s="40">
        <v>0</v>
      </c>
      <c r="K37" s="60">
        <v>0</v>
      </c>
      <c r="L37" s="46">
        <v>0</v>
      </c>
      <c r="M37" s="13"/>
      <c r="N37" s="75"/>
    </row>
    <row r="38" spans="2:20" ht="25.5" customHeight="1" x14ac:dyDescent="0.25">
      <c r="B38" s="5" t="s">
        <v>61</v>
      </c>
      <c r="C38" s="72" t="s">
        <v>16</v>
      </c>
      <c r="D38" s="23">
        <v>333160.5</v>
      </c>
      <c r="E38" s="23">
        <v>447431.4</v>
      </c>
      <c r="F38" s="47">
        <f>E38/D38*100</f>
        <v>134.29905405952985</v>
      </c>
      <c r="G38" s="69">
        <v>485503.5</v>
      </c>
      <c r="H38" s="68">
        <f>G38/E38*100</f>
        <v>108.5090362455563</v>
      </c>
      <c r="I38" s="51">
        <v>384307.1</v>
      </c>
      <c r="J38" s="68">
        <f t="shared" si="3"/>
        <v>79.1564015501433</v>
      </c>
      <c r="K38" s="70">
        <v>373806.2</v>
      </c>
      <c r="L38" s="46">
        <f t="shared" si="0"/>
        <v>97.267575852749019</v>
      </c>
      <c r="M38" s="1"/>
    </row>
    <row r="39" spans="2:20" ht="27.75" customHeight="1" x14ac:dyDescent="0.25">
      <c r="B39" s="5" t="s">
        <v>62</v>
      </c>
      <c r="C39" s="30" t="s">
        <v>17</v>
      </c>
      <c r="D39" s="23">
        <v>397222.7</v>
      </c>
      <c r="E39" s="71">
        <v>471455.4</v>
      </c>
      <c r="F39" s="46">
        <f>E39/D39*100</f>
        <v>118.68792996976256</v>
      </c>
      <c r="G39" s="62">
        <v>560645</v>
      </c>
      <c r="H39" s="40">
        <f>G39/E39*100</f>
        <v>118.91792945843869</v>
      </c>
      <c r="I39" s="49">
        <v>585657.59999999998</v>
      </c>
      <c r="J39" s="68">
        <f t="shared" si="3"/>
        <v>104.4613971407932</v>
      </c>
      <c r="K39" s="63">
        <v>609088.5</v>
      </c>
      <c r="L39" s="46">
        <f t="shared" si="0"/>
        <v>104.00078475887618</v>
      </c>
      <c r="M39" s="1"/>
    </row>
    <row r="40" spans="2:20" ht="26.25" customHeight="1" x14ac:dyDescent="0.25">
      <c r="B40" s="5" t="s">
        <v>69</v>
      </c>
      <c r="C40" s="30" t="s">
        <v>18</v>
      </c>
      <c r="D40" s="23">
        <v>0</v>
      </c>
      <c r="E40" s="23">
        <v>0</v>
      </c>
      <c r="F40" s="43">
        <v>0</v>
      </c>
      <c r="G40" s="61">
        <v>400</v>
      </c>
      <c r="H40" s="40">
        <v>0</v>
      </c>
      <c r="I40" s="23">
        <v>0</v>
      </c>
      <c r="J40" s="40">
        <v>0</v>
      </c>
      <c r="K40" s="62">
        <v>0</v>
      </c>
      <c r="L40" s="46">
        <v>0</v>
      </c>
      <c r="M40" s="1"/>
    </row>
    <row r="41" spans="2:20" ht="20.25" customHeight="1" x14ac:dyDescent="0.25">
      <c r="B41" s="5" t="s">
        <v>70</v>
      </c>
      <c r="C41" s="30" t="s">
        <v>24</v>
      </c>
      <c r="D41" s="23">
        <v>0</v>
      </c>
      <c r="E41" s="23">
        <v>36063</v>
      </c>
      <c r="F41" s="43">
        <v>0</v>
      </c>
      <c r="G41" s="61">
        <v>0</v>
      </c>
      <c r="H41" s="40">
        <v>0</v>
      </c>
      <c r="I41" s="23">
        <v>0</v>
      </c>
      <c r="J41" s="40">
        <v>0</v>
      </c>
      <c r="K41" s="62">
        <v>0</v>
      </c>
      <c r="L41" s="47">
        <v>0</v>
      </c>
      <c r="M41" s="1"/>
    </row>
    <row r="42" spans="2:20" ht="105.75" customHeight="1" x14ac:dyDescent="0.25">
      <c r="B42" s="5" t="s">
        <v>63</v>
      </c>
      <c r="C42" s="30" t="s">
        <v>47</v>
      </c>
      <c r="D42" s="49">
        <v>108.6</v>
      </c>
      <c r="E42" s="49">
        <v>21</v>
      </c>
      <c r="F42" s="43">
        <f>E42/D42*100</f>
        <v>19.337016574585636</v>
      </c>
      <c r="G42" s="61">
        <v>0</v>
      </c>
      <c r="H42" s="40">
        <f>G42/E42*100</f>
        <v>0</v>
      </c>
      <c r="I42" s="23">
        <v>0</v>
      </c>
      <c r="J42" s="40">
        <v>0</v>
      </c>
      <c r="K42" s="62">
        <v>0</v>
      </c>
      <c r="L42" s="46">
        <v>0</v>
      </c>
      <c r="M42" s="1"/>
    </row>
    <row r="43" spans="2:20" ht="52.5" customHeight="1" x14ac:dyDescent="0.25">
      <c r="B43" s="5" t="s">
        <v>64</v>
      </c>
      <c r="C43" s="30" t="s">
        <v>48</v>
      </c>
      <c r="D43" s="23">
        <v>-1453.9</v>
      </c>
      <c r="E43" s="23">
        <v>0</v>
      </c>
      <c r="F43" s="46">
        <f>E43/D43*100</f>
        <v>0</v>
      </c>
      <c r="G43" s="61">
        <v>0</v>
      </c>
      <c r="H43" s="40">
        <v>0</v>
      </c>
      <c r="I43" s="23">
        <v>0</v>
      </c>
      <c r="J43" s="40">
        <v>0</v>
      </c>
      <c r="K43" s="62">
        <v>0</v>
      </c>
      <c r="L43" s="46">
        <v>0</v>
      </c>
      <c r="M43" s="1"/>
    </row>
  </sheetData>
  <mergeCells count="7">
    <mergeCell ref="B1:L1"/>
    <mergeCell ref="G3:L3"/>
    <mergeCell ref="C2:L2"/>
    <mergeCell ref="B3:B4"/>
    <mergeCell ref="C3:C4"/>
    <mergeCell ref="D3:D4"/>
    <mergeCell ref="E3:F3"/>
  </mergeCells>
  <pageMargins left="0.11811023622047245" right="0.11811023622047245" top="0" bottom="0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2019-11-12T07:21:30Z</dcterms:modified>
</cp:coreProperties>
</file>