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240" yWindow="480" windowWidth="19440" windowHeight="11550"/>
  </bookViews>
  <sheets>
    <sheet name="РЕЕСТР" sheetId="3" r:id="rId1"/>
  </sheets>
  <definedNames>
    <definedName name="_xlnm.Print_Titles" localSheetId="0">РЕЕСТР!$15:$15</definedName>
    <definedName name="_xlnm.Print_Area" localSheetId="0">РЕЕСТР!$A$1:$M$278</definedName>
  </definedNames>
  <calcPr calcId="145621"/>
</workbook>
</file>

<file path=xl/calcChain.xml><?xml version="1.0" encoding="utf-8"?>
<calcChain xmlns="http://schemas.openxmlformats.org/spreadsheetml/2006/main">
  <c r="L130" i="3" l="1"/>
  <c r="M130" i="3"/>
  <c r="K130" i="3"/>
  <c r="J138" i="3"/>
  <c r="I138" i="3"/>
  <c r="H138" i="3"/>
  <c r="M138" i="3"/>
  <c r="L138" i="3"/>
  <c r="K138" i="3"/>
  <c r="M139" i="3"/>
  <c r="L139" i="3"/>
  <c r="K139" i="3"/>
  <c r="K240" i="3" l="1"/>
  <c r="H240" i="3"/>
  <c r="M108" i="3"/>
  <c r="L108" i="3"/>
  <c r="K108" i="3"/>
  <c r="K107" i="3" s="1"/>
  <c r="K75" i="3"/>
  <c r="J77" i="3"/>
  <c r="J75" i="3"/>
  <c r="J74" i="3"/>
  <c r="M154" i="3" l="1"/>
  <c r="L154" i="3"/>
  <c r="K154" i="3"/>
  <c r="J154" i="3"/>
  <c r="I154" i="3"/>
  <c r="H154" i="3"/>
  <c r="L253" i="3" l="1"/>
  <c r="L214" i="3"/>
  <c r="M228" i="3"/>
  <c r="L228" i="3"/>
  <c r="K228" i="3"/>
  <c r="M255" i="3"/>
  <c r="L255" i="3"/>
  <c r="L247" i="3"/>
  <c r="M247" i="3"/>
  <c r="K259" i="3"/>
  <c r="K255" i="3"/>
  <c r="K214" i="3"/>
  <c r="K208" i="3" s="1"/>
  <c r="M226" i="3"/>
  <c r="L226" i="3"/>
  <c r="K226" i="3"/>
  <c r="K224" i="3"/>
  <c r="K220" i="3"/>
  <c r="M204" i="3" l="1"/>
  <c r="L204" i="3"/>
  <c r="K204" i="3"/>
  <c r="M155" i="3"/>
  <c r="L155" i="3"/>
  <c r="K155" i="3"/>
  <c r="M77" i="3"/>
  <c r="L77" i="3"/>
  <c r="K77" i="3"/>
  <c r="M51" i="3"/>
  <c r="L51" i="3"/>
  <c r="K51" i="3"/>
  <c r="J51" i="3"/>
  <c r="K46" i="3"/>
  <c r="K45" i="3" s="1"/>
  <c r="J240" i="3"/>
  <c r="J255" i="3"/>
  <c r="J266" i="3"/>
  <c r="J262" i="3"/>
  <c r="J261" i="3" s="1"/>
  <c r="J237" i="3"/>
  <c r="J226" i="3"/>
  <c r="J204" i="3"/>
  <c r="J203" i="3" s="1"/>
  <c r="J176" i="3"/>
  <c r="J184" i="3"/>
  <c r="J155" i="3"/>
  <c r="J134" i="3"/>
  <c r="I266" i="3"/>
  <c r="I240" i="3"/>
  <c r="I255" i="3"/>
  <c r="I262" i="3"/>
  <c r="I261" i="3"/>
  <c r="I237" i="3"/>
  <c r="I226" i="3"/>
  <c r="I184" i="3"/>
  <c r="I176" i="3"/>
  <c r="I148" i="3"/>
  <c r="I143" i="3"/>
  <c r="I77" i="3"/>
  <c r="I204" i="3"/>
  <c r="I203" i="3" s="1"/>
  <c r="I155" i="3"/>
  <c r="I132" i="3"/>
  <c r="I51" i="3"/>
  <c r="I47" i="3"/>
  <c r="I46" i="3" s="1"/>
  <c r="I21" i="3"/>
  <c r="H266" i="3"/>
  <c r="H262" i="3"/>
  <c r="H261" i="3" s="1"/>
  <c r="H255" i="3"/>
  <c r="H237" i="3"/>
  <c r="H226" i="3"/>
  <c r="H212" i="3"/>
  <c r="I142" i="3" l="1"/>
  <c r="H184" i="3"/>
  <c r="H143" i="3"/>
  <c r="H108" i="3"/>
  <c r="H204" i="3"/>
  <c r="H155" i="3"/>
  <c r="H132" i="3"/>
  <c r="H101" i="3"/>
  <c r="H77" i="3"/>
  <c r="H24" i="3"/>
  <c r="H23" i="3" s="1"/>
  <c r="M237" i="3" l="1"/>
  <c r="L237" i="3"/>
  <c r="K237" i="3"/>
  <c r="K54" i="3"/>
  <c r="M63" i="3" l="1"/>
  <c r="L63" i="3"/>
  <c r="K63" i="3"/>
  <c r="I247" i="3" l="1"/>
  <c r="I24" i="3" l="1"/>
  <c r="H21" i="3"/>
  <c r="I20" i="3"/>
  <c r="J46" i="3" l="1"/>
  <c r="J45" i="3" s="1"/>
  <c r="I45" i="3"/>
  <c r="H47" i="3"/>
  <c r="H46" i="3" s="1"/>
  <c r="H45" i="3" s="1"/>
  <c r="I50" i="3"/>
  <c r="I49" i="3" s="1"/>
  <c r="J50" i="3"/>
  <c r="J49" i="3" s="1"/>
  <c r="H51" i="3"/>
  <c r="H50" i="3" s="1"/>
  <c r="H49" i="3" s="1"/>
  <c r="M36" i="3"/>
  <c r="H44" i="3" l="1"/>
  <c r="I44" i="3"/>
  <c r="J44" i="3"/>
  <c r="M46" i="3"/>
  <c r="M45" i="3" s="1"/>
  <c r="L46" i="3"/>
  <c r="L45" i="3" s="1"/>
  <c r="M50" i="3"/>
  <c r="M49" i="3" s="1"/>
  <c r="L50" i="3"/>
  <c r="L49" i="3" s="1"/>
  <c r="K50" i="3"/>
  <c r="K49" i="3" s="1"/>
  <c r="M176" i="3"/>
  <c r="L176" i="3"/>
  <c r="K176" i="3"/>
  <c r="K174" i="3"/>
  <c r="M168" i="3"/>
  <c r="L168" i="3"/>
  <c r="K168" i="3"/>
  <c r="M143" i="3"/>
  <c r="L143" i="3"/>
  <c r="K143" i="3"/>
  <c r="K99" i="3"/>
  <c r="K44" i="3" l="1"/>
  <c r="L44" i="3"/>
  <c r="M44" i="3"/>
  <c r="M253" i="3"/>
  <c r="K253" i="3"/>
  <c r="J253" i="3"/>
  <c r="I253" i="3"/>
  <c r="H253" i="3"/>
  <c r="M230" i="3"/>
  <c r="L230" i="3"/>
  <c r="K230" i="3"/>
  <c r="J230" i="3"/>
  <c r="I230" i="3"/>
  <c r="H230" i="3"/>
  <c r="M220" i="3"/>
  <c r="L220" i="3"/>
  <c r="J220" i="3"/>
  <c r="I220" i="3"/>
  <c r="H220" i="3"/>
  <c r="M224" i="3"/>
  <c r="L224" i="3"/>
  <c r="J224" i="3"/>
  <c r="I224" i="3"/>
  <c r="H224" i="3"/>
  <c r="M272" i="3"/>
  <c r="L272" i="3"/>
  <c r="K272" i="3"/>
  <c r="J272" i="3"/>
  <c r="I272" i="3"/>
  <c r="H272" i="3"/>
  <c r="J143" i="3" l="1"/>
  <c r="J152" i="3"/>
  <c r="J136" i="3"/>
  <c r="J132" i="3"/>
  <c r="J108" i="3"/>
  <c r="M30" i="3"/>
  <c r="M29" i="3" s="1"/>
  <c r="L30" i="3"/>
  <c r="L29" i="3" s="1"/>
  <c r="K30" i="3"/>
  <c r="K29" i="3" s="1"/>
  <c r="J30" i="3"/>
  <c r="J29" i="3" s="1"/>
  <c r="H176" i="3"/>
  <c r="I163" i="3"/>
  <c r="H158" i="3"/>
  <c r="M124" i="3"/>
  <c r="L124" i="3"/>
  <c r="K124" i="3"/>
  <c r="J124" i="3"/>
  <c r="I124" i="3"/>
  <c r="H124" i="3"/>
  <c r="H168" i="3"/>
  <c r="I108" i="3"/>
  <c r="I95" i="3"/>
  <c r="H95" i="3"/>
  <c r="I89" i="3"/>
  <c r="H89" i="3"/>
  <c r="I30" i="3"/>
  <c r="I29" i="3" s="1"/>
  <c r="H30" i="3"/>
  <c r="H29" i="3" s="1"/>
  <c r="J89" i="3" l="1"/>
  <c r="K89" i="3"/>
  <c r="L89" i="3"/>
  <c r="M75" i="3"/>
  <c r="L75" i="3"/>
  <c r="I75" i="3"/>
  <c r="H75" i="3"/>
  <c r="M68" i="3"/>
  <c r="L68" i="3"/>
  <c r="K68" i="3"/>
  <c r="J68" i="3"/>
  <c r="I68" i="3"/>
  <c r="M66" i="3"/>
  <c r="L66" i="3"/>
  <c r="K66" i="3"/>
  <c r="J66" i="3"/>
  <c r="I66" i="3"/>
  <c r="H68" i="3"/>
  <c r="H66" i="3"/>
  <c r="J63" i="3"/>
  <c r="I63" i="3"/>
  <c r="H63" i="3"/>
  <c r="M59" i="3"/>
  <c r="L59" i="3"/>
  <c r="K59" i="3"/>
  <c r="J59" i="3"/>
  <c r="I59" i="3"/>
  <c r="H59" i="3"/>
  <c r="M56" i="3"/>
  <c r="L56" i="3"/>
  <c r="K56" i="3"/>
  <c r="I56" i="3"/>
  <c r="H56" i="3"/>
  <c r="M40" i="3"/>
  <c r="L40" i="3"/>
  <c r="K40" i="3"/>
  <c r="J40" i="3"/>
  <c r="I40" i="3"/>
  <c r="H40" i="3"/>
  <c r="M38" i="3"/>
  <c r="L38" i="3"/>
  <c r="K38" i="3"/>
  <c r="J38" i="3"/>
  <c r="I38" i="3"/>
  <c r="H38" i="3"/>
  <c r="L36" i="3"/>
  <c r="K36" i="3"/>
  <c r="J36" i="3"/>
  <c r="I36" i="3"/>
  <c r="H36" i="3"/>
  <c r="M34" i="3"/>
  <c r="L34" i="3"/>
  <c r="K34" i="3"/>
  <c r="J34" i="3"/>
  <c r="I34" i="3"/>
  <c r="H34" i="3"/>
  <c r="M27" i="3"/>
  <c r="L27" i="3"/>
  <c r="K27" i="3"/>
  <c r="J27" i="3"/>
  <c r="I27" i="3"/>
  <c r="I26" i="3" s="1"/>
  <c r="H27" i="3"/>
  <c r="M21" i="3"/>
  <c r="L21" i="3"/>
  <c r="K21" i="3"/>
  <c r="J21" i="3"/>
  <c r="H20" i="3"/>
  <c r="I33" i="3" l="1"/>
  <c r="M20" i="3"/>
  <c r="L20" i="3"/>
  <c r="K20" i="3"/>
  <c r="J20" i="3"/>
  <c r="M26" i="3"/>
  <c r="L26" i="3"/>
  <c r="K26" i="3"/>
  <c r="J26" i="3"/>
  <c r="H26" i="3"/>
  <c r="M24" i="3"/>
  <c r="M23" i="3" s="1"/>
  <c r="L24" i="3"/>
  <c r="L23" i="3" s="1"/>
  <c r="K24" i="3"/>
  <c r="K23" i="3" s="1"/>
  <c r="J24" i="3"/>
  <c r="J23" i="3" s="1"/>
  <c r="I23" i="3"/>
  <c r="K19" i="3" l="1"/>
  <c r="H19" i="3"/>
  <c r="M19" i="3"/>
  <c r="I19" i="3"/>
  <c r="J19" i="3"/>
  <c r="L19" i="3"/>
  <c r="L271" i="3"/>
  <c r="M271" i="3"/>
  <c r="K271" i="3"/>
  <c r="J271" i="3"/>
  <c r="I271" i="3"/>
  <c r="H271" i="3"/>
  <c r="M266" i="3"/>
  <c r="M265" i="3" s="1"/>
  <c r="M264" i="3" s="1"/>
  <c r="L266" i="3"/>
  <c r="L265" i="3" s="1"/>
  <c r="L264" i="3" s="1"/>
  <c r="K266" i="3"/>
  <c r="K265" i="3" s="1"/>
  <c r="K264" i="3" s="1"/>
  <c r="J265" i="3"/>
  <c r="J264" i="3" s="1"/>
  <c r="I265" i="3"/>
  <c r="I264" i="3" s="1"/>
  <c r="H265" i="3"/>
  <c r="H264" i="3" s="1"/>
  <c r="M251" i="3"/>
  <c r="L251" i="3"/>
  <c r="K251" i="3"/>
  <c r="J251" i="3"/>
  <c r="I251" i="3"/>
  <c r="H251" i="3"/>
  <c r="M249" i="3"/>
  <c r="L249" i="3"/>
  <c r="K249" i="3"/>
  <c r="J249" i="3"/>
  <c r="I249" i="3"/>
  <c r="H249" i="3"/>
  <c r="K247" i="3"/>
  <c r="J247" i="3"/>
  <c r="J246" i="3" s="1"/>
  <c r="H247" i="3"/>
  <c r="M240" i="3"/>
  <c r="L240" i="3"/>
  <c r="M236" i="3"/>
  <c r="L236" i="3"/>
  <c r="K236" i="3"/>
  <c r="J236" i="3"/>
  <c r="I236" i="3"/>
  <c r="H236" i="3"/>
  <c r="H215" i="3"/>
  <c r="M234" i="3"/>
  <c r="L234" i="3"/>
  <c r="K234" i="3"/>
  <c r="J234" i="3"/>
  <c r="I234" i="3"/>
  <c r="H234" i="3"/>
  <c r="M232" i="3"/>
  <c r="L232" i="3"/>
  <c r="K232" i="3"/>
  <c r="J232" i="3"/>
  <c r="I232" i="3"/>
  <c r="H232" i="3"/>
  <c r="M222" i="3"/>
  <c r="L222" i="3"/>
  <c r="K222" i="3"/>
  <c r="J222" i="3"/>
  <c r="I222" i="3"/>
  <c r="H222" i="3"/>
  <c r="M218" i="3"/>
  <c r="L218" i="3"/>
  <c r="K218" i="3"/>
  <c r="I218" i="3"/>
  <c r="H218" i="3"/>
  <c r="M215" i="3"/>
  <c r="L215" i="3"/>
  <c r="K215" i="3"/>
  <c r="J215" i="3"/>
  <c r="J214" i="3" s="1"/>
  <c r="I215" i="3"/>
  <c r="M212" i="3"/>
  <c r="L212" i="3"/>
  <c r="K212" i="3"/>
  <c r="J212" i="3"/>
  <c r="I212" i="3"/>
  <c r="M210" i="3"/>
  <c r="L210" i="3"/>
  <c r="K210" i="3"/>
  <c r="J210" i="3"/>
  <c r="I210" i="3"/>
  <c r="H210" i="3"/>
  <c r="H209" i="3" s="1"/>
  <c r="M54" i="3"/>
  <c r="L54" i="3"/>
  <c r="J54" i="3"/>
  <c r="J53" i="3" s="1"/>
  <c r="I54" i="3"/>
  <c r="I53" i="3" s="1"/>
  <c r="H54" i="3"/>
  <c r="M116" i="3"/>
  <c r="M115" i="3" s="1"/>
  <c r="L116" i="3"/>
  <c r="L115" i="3" s="1"/>
  <c r="K116" i="3"/>
  <c r="K115" i="3" s="1"/>
  <c r="J115" i="3"/>
  <c r="I115" i="3"/>
  <c r="H116" i="3"/>
  <c r="H115" i="3" s="1"/>
  <c r="M203" i="3"/>
  <c r="L203" i="3"/>
  <c r="K203" i="3"/>
  <c r="H203" i="3"/>
  <c r="M201" i="3"/>
  <c r="M200" i="3" s="1"/>
  <c r="L201" i="3"/>
  <c r="L200" i="3" s="1"/>
  <c r="K201" i="3"/>
  <c r="K200" i="3" s="1"/>
  <c r="J200" i="3"/>
  <c r="I201" i="3"/>
  <c r="I200" i="3" s="1"/>
  <c r="I199" i="3" s="1"/>
  <c r="H201" i="3"/>
  <c r="H200" i="3" s="1"/>
  <c r="M184" i="3"/>
  <c r="M183" i="3" s="1"/>
  <c r="L184" i="3"/>
  <c r="L183" i="3" s="1"/>
  <c r="K184" i="3"/>
  <c r="K183" i="3" s="1"/>
  <c r="J183" i="3"/>
  <c r="I183" i="3"/>
  <c r="H183" i="3"/>
  <c r="M174" i="3"/>
  <c r="L174" i="3"/>
  <c r="J174" i="3"/>
  <c r="I174" i="3"/>
  <c r="H174" i="3"/>
  <c r="M163" i="3"/>
  <c r="L163" i="3"/>
  <c r="K163" i="3"/>
  <c r="J163" i="3"/>
  <c r="H163" i="3"/>
  <c r="M172" i="3"/>
  <c r="L172" i="3"/>
  <c r="K172" i="3"/>
  <c r="J172" i="3"/>
  <c r="I172" i="3"/>
  <c r="H172" i="3"/>
  <c r="M170" i="3"/>
  <c r="L170" i="3"/>
  <c r="K170" i="3"/>
  <c r="J170" i="3"/>
  <c r="I170" i="3"/>
  <c r="H170" i="3"/>
  <c r="M167" i="3"/>
  <c r="L167" i="3"/>
  <c r="K167" i="3"/>
  <c r="J167" i="3"/>
  <c r="I168" i="3"/>
  <c r="I167" i="3" s="1"/>
  <c r="H167" i="3"/>
  <c r="M158" i="3"/>
  <c r="M157" i="3" s="1"/>
  <c r="L158" i="3"/>
  <c r="L157" i="3" s="1"/>
  <c r="K158" i="3"/>
  <c r="K157" i="3" s="1"/>
  <c r="J158" i="3"/>
  <c r="J157" i="3" s="1"/>
  <c r="I158" i="3"/>
  <c r="I157" i="3" s="1"/>
  <c r="H157" i="3"/>
  <c r="J208" i="3" l="1"/>
  <c r="J207" i="3" s="1"/>
  <c r="M214" i="3"/>
  <c r="H246" i="3"/>
  <c r="I214" i="3"/>
  <c r="H214" i="3"/>
  <c r="I246" i="3"/>
  <c r="M246" i="3"/>
  <c r="K246" i="3"/>
  <c r="L246" i="3"/>
  <c r="L208" i="3" s="1"/>
  <c r="I209" i="3"/>
  <c r="M209" i="3"/>
  <c r="J209" i="3"/>
  <c r="K209" i="3"/>
  <c r="H166" i="3"/>
  <c r="J166" i="3"/>
  <c r="J199" i="3"/>
  <c r="H199" i="3"/>
  <c r="L209" i="3"/>
  <c r="K199" i="3"/>
  <c r="M199" i="3"/>
  <c r="L199" i="3"/>
  <c r="K166" i="3"/>
  <c r="I166" i="3"/>
  <c r="I130" i="3" s="1"/>
  <c r="M166" i="3"/>
  <c r="L166" i="3"/>
  <c r="M152" i="3"/>
  <c r="M151" i="3" s="1"/>
  <c r="L152" i="3"/>
  <c r="L151" i="3" s="1"/>
  <c r="K152" i="3"/>
  <c r="K151" i="3" s="1"/>
  <c r="J151" i="3"/>
  <c r="I152" i="3"/>
  <c r="I151" i="3" s="1"/>
  <c r="H152" i="3"/>
  <c r="H151" i="3" s="1"/>
  <c r="M148" i="3"/>
  <c r="L148" i="3"/>
  <c r="K148" i="3"/>
  <c r="J148" i="3"/>
  <c r="H148" i="3"/>
  <c r="H142" i="3" s="1"/>
  <c r="H130" i="3" l="1"/>
  <c r="I208" i="3"/>
  <c r="I207" i="3" s="1"/>
  <c r="L207" i="3"/>
  <c r="M208" i="3"/>
  <c r="M207" i="3" s="1"/>
  <c r="K207" i="3"/>
  <c r="H208" i="3"/>
  <c r="H207" i="3" s="1"/>
  <c r="M142" i="3"/>
  <c r="L142" i="3"/>
  <c r="J142" i="3"/>
  <c r="J130" i="3" s="1"/>
  <c r="K142" i="3"/>
  <c r="M136" i="3"/>
  <c r="L136" i="3"/>
  <c r="K136" i="3"/>
  <c r="I136" i="3"/>
  <c r="H136" i="3"/>
  <c r="M134" i="3"/>
  <c r="L134" i="3"/>
  <c r="K134" i="3"/>
  <c r="I134" i="3"/>
  <c r="H134" i="3"/>
  <c r="H131" i="3"/>
  <c r="M128" i="3"/>
  <c r="M127" i="3" s="1"/>
  <c r="M126" i="3" s="1"/>
  <c r="L128" i="3"/>
  <c r="L127" i="3" s="1"/>
  <c r="L126" i="3" s="1"/>
  <c r="K128" i="3"/>
  <c r="K127" i="3" s="1"/>
  <c r="K126" i="3" s="1"/>
  <c r="J128" i="3"/>
  <c r="J127" i="3" s="1"/>
  <c r="J126" i="3" s="1"/>
  <c r="I128" i="3"/>
  <c r="I127" i="3" s="1"/>
  <c r="I126" i="3" s="1"/>
  <c r="H128" i="3"/>
  <c r="H127" i="3" s="1"/>
  <c r="H126" i="3" s="1"/>
  <c r="M122" i="3"/>
  <c r="M121" i="3" s="1"/>
  <c r="L122" i="3"/>
  <c r="L121" i="3" s="1"/>
  <c r="K122" i="3"/>
  <c r="K121" i="3" s="1"/>
  <c r="J122" i="3"/>
  <c r="J121" i="3" s="1"/>
  <c r="I122" i="3"/>
  <c r="I121" i="3" s="1"/>
  <c r="H122" i="3"/>
  <c r="H121" i="3" s="1"/>
  <c r="M119" i="3"/>
  <c r="M118" i="3" s="1"/>
  <c r="L119" i="3"/>
  <c r="L118" i="3" s="1"/>
  <c r="K119" i="3"/>
  <c r="K118" i="3" s="1"/>
  <c r="J119" i="3"/>
  <c r="J118" i="3" s="1"/>
  <c r="I119" i="3"/>
  <c r="I118" i="3" s="1"/>
  <c r="H119" i="3"/>
  <c r="H118" i="3" s="1"/>
  <c r="M107" i="3"/>
  <c r="M106" i="3" s="1"/>
  <c r="M105" i="3" s="1"/>
  <c r="L107" i="3"/>
  <c r="L106" i="3" s="1"/>
  <c r="L105" i="3" s="1"/>
  <c r="K106" i="3"/>
  <c r="K105" i="3" s="1"/>
  <c r="J107" i="3"/>
  <c r="J106" i="3" s="1"/>
  <c r="J105" i="3" s="1"/>
  <c r="I107" i="3"/>
  <c r="I106" i="3" s="1"/>
  <c r="I105" i="3" s="1"/>
  <c r="H107" i="3"/>
  <c r="H106" i="3" s="1"/>
  <c r="H105" i="3" s="1"/>
  <c r="M103" i="3"/>
  <c r="L103" i="3"/>
  <c r="K103" i="3"/>
  <c r="J103" i="3"/>
  <c r="I103" i="3"/>
  <c r="H103" i="3"/>
  <c r="M101" i="3"/>
  <c r="L101" i="3"/>
  <c r="K101" i="3"/>
  <c r="J101" i="3"/>
  <c r="I101" i="3"/>
  <c r="M99" i="3"/>
  <c r="L99" i="3"/>
  <c r="J99" i="3"/>
  <c r="I99" i="3"/>
  <c r="H99" i="3"/>
  <c r="M95" i="3"/>
  <c r="M94" i="3" s="1"/>
  <c r="L95" i="3"/>
  <c r="L94" i="3" s="1"/>
  <c r="K95" i="3"/>
  <c r="K94" i="3" s="1"/>
  <c r="J95" i="3"/>
  <c r="J94" i="3" s="1"/>
  <c r="I94" i="3"/>
  <c r="H94" i="3"/>
  <c r="M92" i="3"/>
  <c r="M91" i="3" s="1"/>
  <c r="L92" i="3"/>
  <c r="L91" i="3" s="1"/>
  <c r="K92" i="3"/>
  <c r="K91" i="3" s="1"/>
  <c r="J92" i="3"/>
  <c r="J91" i="3" s="1"/>
  <c r="I92" i="3"/>
  <c r="I91" i="3" s="1"/>
  <c r="H92" i="3"/>
  <c r="H91" i="3" s="1"/>
  <c r="M89" i="3"/>
  <c r="M88" i="3" s="1"/>
  <c r="L88" i="3"/>
  <c r="K88" i="3"/>
  <c r="J88" i="3"/>
  <c r="I88" i="3"/>
  <c r="H88" i="3"/>
  <c r="M86" i="3"/>
  <c r="L86" i="3"/>
  <c r="K86" i="3"/>
  <c r="J86" i="3"/>
  <c r="I86" i="3"/>
  <c r="H86" i="3"/>
  <c r="M84" i="3"/>
  <c r="L84" i="3"/>
  <c r="K84" i="3"/>
  <c r="J84" i="3"/>
  <c r="I84" i="3"/>
  <c r="H84" i="3"/>
  <c r="M82" i="3"/>
  <c r="L82" i="3"/>
  <c r="K82" i="3"/>
  <c r="J82" i="3"/>
  <c r="I82" i="3"/>
  <c r="H82" i="3"/>
  <c r="M74" i="3"/>
  <c r="L74" i="3"/>
  <c r="K74" i="3"/>
  <c r="I74" i="3"/>
  <c r="H74" i="3"/>
  <c r="M72" i="3"/>
  <c r="M71" i="3" s="1"/>
  <c r="L72" i="3"/>
  <c r="L71" i="3" s="1"/>
  <c r="K72" i="3"/>
  <c r="K71" i="3" s="1"/>
  <c r="J72" i="3"/>
  <c r="J71" i="3" s="1"/>
  <c r="I72" i="3"/>
  <c r="I71" i="3" s="1"/>
  <c r="H72" i="3"/>
  <c r="H71" i="3" s="1"/>
  <c r="M62" i="3"/>
  <c r="L62" i="3"/>
  <c r="K62" i="3"/>
  <c r="J62" i="3"/>
  <c r="I62" i="3"/>
  <c r="H62" i="3"/>
  <c r="M65" i="3"/>
  <c r="L65" i="3"/>
  <c r="K65" i="3"/>
  <c r="J65" i="3"/>
  <c r="I65" i="3"/>
  <c r="H65" i="3"/>
  <c r="M58" i="3"/>
  <c r="L58" i="3"/>
  <c r="K58" i="3"/>
  <c r="J58" i="3"/>
  <c r="J42" i="3" s="1"/>
  <c r="I58" i="3"/>
  <c r="I42" i="3" s="1"/>
  <c r="H58" i="3"/>
  <c r="M53" i="3"/>
  <c r="L53" i="3"/>
  <c r="K53" i="3"/>
  <c r="H53" i="3"/>
  <c r="M33" i="3"/>
  <c r="M32" i="3" s="1"/>
  <c r="L33" i="3"/>
  <c r="L32" i="3" s="1"/>
  <c r="K33" i="3"/>
  <c r="K32" i="3" s="1"/>
  <c r="J33" i="3"/>
  <c r="J32" i="3" s="1"/>
  <c r="I32" i="3"/>
  <c r="H33" i="3"/>
  <c r="H32" i="3" s="1"/>
  <c r="M18" i="3"/>
  <c r="L18" i="3"/>
  <c r="K18" i="3"/>
  <c r="J18" i="3"/>
  <c r="I18" i="3"/>
  <c r="H18" i="3"/>
  <c r="J114" i="3" l="1"/>
  <c r="H42" i="3"/>
  <c r="M42" i="3"/>
  <c r="K42" i="3"/>
  <c r="L42" i="3"/>
  <c r="H70" i="3"/>
  <c r="I114" i="3"/>
  <c r="H114" i="3"/>
  <c r="K114" i="3"/>
  <c r="M114" i="3"/>
  <c r="L114" i="3"/>
  <c r="K131" i="3"/>
  <c r="L131" i="3"/>
  <c r="I131" i="3"/>
  <c r="M131" i="3"/>
  <c r="J131" i="3"/>
  <c r="H98" i="3"/>
  <c r="H97" i="3" s="1"/>
  <c r="L98" i="3"/>
  <c r="L97" i="3" s="1"/>
  <c r="J98" i="3"/>
  <c r="J97" i="3" s="1"/>
  <c r="I98" i="3"/>
  <c r="I97" i="3" s="1"/>
  <c r="M98" i="3"/>
  <c r="M97" i="3" s="1"/>
  <c r="K98" i="3"/>
  <c r="K97" i="3" s="1"/>
  <c r="I81" i="3"/>
  <c r="I80" i="3" s="1"/>
  <c r="M81" i="3"/>
  <c r="M80" i="3" s="1"/>
  <c r="K81" i="3"/>
  <c r="K80" i="3" s="1"/>
  <c r="J81" i="3"/>
  <c r="J80" i="3" s="1"/>
  <c r="H81" i="3"/>
  <c r="H80" i="3" s="1"/>
  <c r="L81" i="3"/>
  <c r="L80" i="3" s="1"/>
  <c r="J70" i="3"/>
  <c r="K70" i="3"/>
  <c r="L70" i="3"/>
  <c r="I70" i="3"/>
  <c r="M70" i="3"/>
  <c r="H61" i="3"/>
  <c r="H17" i="3" s="1"/>
  <c r="L61" i="3"/>
  <c r="J61" i="3"/>
  <c r="I61" i="3"/>
  <c r="I17" i="3" s="1"/>
  <c r="M61" i="3"/>
  <c r="K61" i="3"/>
  <c r="J79" i="3" l="1"/>
  <c r="M17" i="3"/>
  <c r="J17" i="3"/>
  <c r="I79" i="3"/>
  <c r="I16" i="3" s="1"/>
  <c r="H79" i="3"/>
  <c r="H16" i="3" s="1"/>
  <c r="K17" i="3"/>
  <c r="K79" i="3"/>
  <c r="M79" i="3"/>
  <c r="L79" i="3"/>
  <c r="L17" i="3"/>
  <c r="J16" i="3" l="1"/>
  <c r="J276" i="3" s="1"/>
  <c r="K16" i="3"/>
  <c r="K276" i="3" s="1"/>
  <c r="H276" i="3"/>
  <c r="I276" i="3"/>
  <c r="M16" i="3"/>
  <c r="M276" i="3" s="1"/>
  <c r="L16" i="3"/>
  <c r="L276" i="3" s="1"/>
</calcChain>
</file>

<file path=xl/sharedStrings.xml><?xml version="1.0" encoding="utf-8"?>
<sst xmlns="http://schemas.openxmlformats.org/spreadsheetml/2006/main" count="946" uniqueCount="435">
  <si>
    <t/>
  </si>
  <si>
    <t>000</t>
  </si>
  <si>
    <t>НАЛОГОВЫЕ И НЕНАЛОГОВЫЕ ДОХОДЫ</t>
  </si>
  <si>
    <t>Налоговые доходы</t>
  </si>
  <si>
    <t>НАЛОГИ НА ПРИБЫЛЬ, ДОХОДЫ</t>
  </si>
  <si>
    <t>182</t>
  </si>
  <si>
    <t>Федеральная налоговая служба</t>
  </si>
  <si>
    <t>Налог на доходы физических лиц</t>
  </si>
  <si>
    <t xml:space="preserve">1 01 02010 01 0000 110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</si>
  <si>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</si>
  <si>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 xml:space="preserve">1 01 02010 01 1000 110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</si>
  <si>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</si>
  <si>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 xml:space="preserve">1 01 02020 01 0000 110 </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</si>
  <si>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</si>
  <si>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1 01 02020 01 1000 110 </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</si>
  <si>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</si>
  <si>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 xml:space="preserve">1 01 02030 01 0000 110 </t>
  </si>
  <si>
    <t>Налог на доходы физических лиц с доходов, полученных физическими лицами в соответствии со статьей 228 Налогового кодекса Российской Федерации</t>
  </si>
  <si>
    <t xml:space="preserve">1 01 02030 01 1000 110 </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</si>
  <si>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</si>
  <si>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 xml:space="preserve">1 01 02040 01 0000 110 </t>
  </si>
  <si>
    <t xml:space="preserve">1 01 02040 01 1000 110 </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</si>
  <si>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</si>
  <si>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</si>
  <si>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</si>
  <si>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100</t>
  </si>
  <si>
    <t>Федеральное казначейство</t>
  </si>
  <si>
    <t xml:space="preserve">1 03 02230 01 0000 110 </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</si>
  <si>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</si>
  <si>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1 03 02240 01 0000 110 </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</si>
  <si>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</si>
  <si>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1 03 02250 01 0000 110 </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</si>
  <si>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</si>
  <si>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1 03 02260 01 0000 110 </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</si>
  <si>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</si>
  <si>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СОВОКУПНЫЙ ДОХОД</t>
  </si>
  <si>
    <t>НАЛОГИ НА ИМУЩЕСТВО</t>
  </si>
  <si>
    <t>ГОСУДАРСТВЕННАЯ ПОШЛИНА</t>
  </si>
  <si>
    <t>188</t>
  </si>
  <si>
    <t>Государственная пошлина за государственную регистрацию, а также за совершение прочих юридически значимых действий</t>
  </si>
  <si>
    <t>930</t>
  </si>
  <si>
    <t>019</t>
  </si>
  <si>
    <t>Неналоговые доходы</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</si>
  <si>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</si>
  <si>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</si>
  <si>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1 11 05020 00 0000 120 </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</si>
  <si>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</si>
  <si>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1 11 05070 00 0000 120 </t>
  </si>
  <si>
    <t>Доходы от сдачи в аренду имущества, составляющего государственную (муниципальную) казну (за исключением земельных участков)</t>
  </si>
  <si>
    <t xml:space="preserve">1 11 05300 00 0000 120 </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</si>
  <si>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</si>
  <si>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 xml:space="preserve">1 11 07000 00 0000 120 </t>
  </si>
  <si>
    <t>Платежи от государственных и муниципальных унитарных предприятий</t>
  </si>
  <si>
    <t xml:space="preserve">1 11 07010 00 0000 120 </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</si>
  <si>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</si>
  <si>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ПЛАТЕЖИ ПРИ ПОЛЬЗОВАНИИ ПРИРОДНЫМИ РЕСУРСАМИ</t>
  </si>
  <si>
    <t>048</t>
  </si>
  <si>
    <t>Плата за негативное воздействие на окружающую среду</t>
  </si>
  <si>
    <t xml:space="preserve">1 12 01030 01 0000 120 </t>
  </si>
  <si>
    <t>Плата за сбросы загрязняющих веществ в водные объекты</t>
  </si>
  <si>
    <t xml:space="preserve">1 12 01030 01 6000 120 </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</si>
  <si>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</si>
  <si>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 xml:space="preserve">1 12 01040 01 0000 120 </t>
  </si>
  <si>
    <t>Плата за размещение отходов производства и потребления</t>
  </si>
  <si>
    <t>ДОХОДЫ ОТ ОКАЗАНИЯ ПЛАТНЫХ УСЛУГ (РАБОТ) И КОМПЕНСАЦИИ ЗАТРАТ ГОСУДАРСТВА</t>
  </si>
  <si>
    <t>Доходы от компенсации затрат государства</t>
  </si>
  <si>
    <t>ДОХОДЫ ОТ ПРОДАЖИ МАТЕРИАЛЬНЫХ И НЕМАТЕРИАЛЬНЫХ АКТИВОВ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</si>
  <si>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</si>
  <si>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продажи земельных участков, находящихся в государственной и муниципальной собственности</t>
  </si>
  <si>
    <t>АДМИНИСТРАТИВНЫЕ ПЛАТЕЖИ И СБОРЫ</t>
  </si>
  <si>
    <t>Платежи, взимаемые государственными и муниципальными органами (организациями) за выполнение определенных функций</t>
  </si>
  <si>
    <t>ШТРАФЫ, САНКЦИИ, ВОЗМЕЩЕНИЕ УЩЕРБА</t>
  </si>
  <si>
    <t xml:space="preserve">1 16 03000 00 0000 140 </t>
  </si>
  <si>
    <t>Денежные взыскания (штрафы) за нарушение законодательства о налогах и сборах</t>
  </si>
  <si>
    <t>Денежные взыскания (штрафы) за правонарушения в области дорожного движения</t>
  </si>
  <si>
    <t xml:space="preserve">1 16 30010 01 0000 140 </t>
  </si>
  <si>
    <t>Денежные взыскания (штрафы) за нарушение правил перевозки крупногабаритных и тяжеловесных грузов по автомобильным дорогам общего пользования</t>
  </si>
  <si>
    <t>106</t>
  </si>
  <si>
    <t>161</t>
  </si>
  <si>
    <t xml:space="preserve">1 16 37000 00 0000 140 </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</si>
  <si>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</si>
  <si>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Прочие поступления от денежных взысканий (штрафов) и иных сумм в возмещение ущерба</t>
  </si>
  <si>
    <t>141</t>
  </si>
  <si>
    <t>БЕЗВОЗМЕЗДНЫЕ ПОСТУПЛЕНИЯ</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</si>
  <si>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</si>
  <si>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</si>
  <si>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на выравнивание бюджетной обеспеченности</t>
  </si>
  <si>
    <t>Наименование группы источников доходов бюджетов/ наименование источника дохода бюджета</t>
  </si>
  <si>
    <t>Классификация доходов бюджета</t>
  </si>
  <si>
    <t>Номер реестровой записи*</t>
  </si>
  <si>
    <t>Код доходов бюджета</t>
  </si>
  <si>
    <t>Х</t>
  </si>
  <si>
    <t>Министерство внутренних дел Российской Федерации</t>
  </si>
  <si>
    <t>Наименование кода доходов бюджета</t>
  </si>
  <si>
    <t>Министерство внешнеэкономических связей, туризма и предпринимательства Амурской области</t>
  </si>
  <si>
    <t>Федеральная служба по надзору в сфере природопользования</t>
  </si>
  <si>
    <t>Коды</t>
  </si>
  <si>
    <t>Форма по ОКУД</t>
  </si>
  <si>
    <t>Дата</t>
  </si>
  <si>
    <t>Глава по БК</t>
  </si>
  <si>
    <t>по ОКТМО</t>
  </si>
  <si>
    <t>по ОКЕИ</t>
  </si>
  <si>
    <t>Наименование бюджета</t>
  </si>
  <si>
    <t>тыс.рублей</t>
  </si>
  <si>
    <t xml:space="preserve">Единица измерения: </t>
  </si>
  <si>
    <t>Всего:</t>
  </si>
  <si>
    <t>* номер реестровой записи формируется в электронной форме в государственной интергрированной системе управления общественными финансами "Электронный бюджет"</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</si>
  <si>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</si>
  <si>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</si>
  <si>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1 11 09000 00 0000 120</t>
  </si>
  <si>
    <t xml:space="preserve"> 1 11 09040 00 0000 120</t>
  </si>
  <si>
    <t>002</t>
  </si>
  <si>
    <t>Управление Министерства внутренних дел Российской Федерации по Амурской области</t>
  </si>
  <si>
    <t>ПРОЧИЕ НЕНАЛОГОВЫЕ ДОХОДЫ</t>
  </si>
  <si>
    <t>Невыясненные поступления</t>
  </si>
  <si>
    <t>Прочие неналоговые доходы</t>
  </si>
  <si>
    <t>Дотации бюджетам на поддержку мер по обеспечению сбалансированности бюджетов</t>
  </si>
  <si>
    <t>Субсидии бюджетам бюджетной системы Российской Федерации (межбюджетные субсидии)</t>
  </si>
  <si>
    <t>Субсидии бюджетам на реализацию федеральных целевых программ</t>
  </si>
  <si>
    <t>Субсидии бюджетам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</si>
  <si>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</si>
  <si>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</si>
  <si>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Субвенции бюджетам бюджетной системы Российской Федерации</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</si>
  <si>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</si>
  <si>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t>
  </si>
  <si>
    <t xml:space="preserve"> 2 02 20051 00 0000 151</t>
  </si>
  <si>
    <t>2 02 25527 00 0000 151</t>
  </si>
  <si>
    <t>2 02 25558 00 0000 151</t>
  </si>
  <si>
    <t>Доходы бюджетов бюджетной системы Российской Федерации от возврата организациями остатков субсидий прошлых лет</t>
  </si>
  <si>
    <t>Код строки **</t>
  </si>
  <si>
    <t>**- код строки  формируется в электронной форме в государственной интергрированной системе управления общественными финансами "Электронный бюджет"</t>
  </si>
  <si>
    <t>Реестр источников доходов городского бюджета</t>
  </si>
  <si>
    <t>Финансовое Управление Администрации города Тынды</t>
  </si>
  <si>
    <t>Наименование главного администратора доходов городского бюджета</t>
  </si>
  <si>
    <t>Показатели прогноза доходов бюджета по источнику доходов бюджета, сформированные в целях составления и утверждения нормативного правового акта о городском  бюджете</t>
  </si>
  <si>
    <t>Единый налог на вмененный доход для отдельных видов деятельности</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</si>
  <si>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</si>
  <si>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 xml:space="preserve">1 05 02010 02 1000 110 </t>
  </si>
  <si>
    <t xml:space="preserve">1 05 02010 02 0000 110 </t>
  </si>
  <si>
    <t>Единый налог на вмененный доход для отдельных видов деятельности (за налоговые периоды, истекшие до 1 января 2011 года)</t>
  </si>
  <si>
    <t xml:space="preserve">1 05 02020 02 0000 110 </t>
  </si>
  <si>
    <t xml:space="preserve">1 05 02020 02 1000 110 </t>
  </si>
  <si>
    <t>Единый налог на вмененный доход для отдельных видов деятельности (за налоговые периоды, истекшие до 1 января 2011 года)(сумма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</si>
  <si>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</si>
  <si>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городских округов</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</si>
  <si>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</si>
  <si>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 xml:space="preserve">1 05 04010 02 0000 110 </t>
  </si>
  <si>
    <t xml:space="preserve">1 05 04010 02 1000 110 </t>
  </si>
  <si>
    <t>Налог на имущество физических лиц</t>
  </si>
  <si>
    <t>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</si>
  <si>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1 06 01020 04 0000 110 </t>
  </si>
  <si>
    <t>Земельный налог</t>
  </si>
  <si>
    <t>Земельный налог с организаций</t>
  </si>
  <si>
    <t>Земельный налог с физических лиц</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</si>
  <si>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</si>
  <si>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</si>
  <si>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</si>
  <si>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 xml:space="preserve">1 06 03000 00 0000 110 </t>
  </si>
  <si>
    <t xml:space="preserve">1 06 04000 00 0000 110 </t>
  </si>
  <si>
    <t>Государственная пошлина по делам, рассматриваемым в судах общей юрисдикции, мировыми судьями</t>
  </si>
  <si>
    <t xml:space="preserve">1 08 03000 01 0000 110 </t>
  </si>
  <si>
    <t xml:space="preserve">1 08 03010 01 1000 110 </t>
  </si>
  <si>
    <t xml:space="preserve">1 08 07000 01 0000 110 </t>
  </si>
  <si>
    <t>222</t>
  </si>
  <si>
    <t>Администрация города Тынды</t>
  </si>
  <si>
    <t xml:space="preserve">1 08 07150 01 1000 110 </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</si>
  <si>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</si>
  <si>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</si>
  <si>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</si>
  <si>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Комитет по управлению муниципальным имуществом Администрации города Тынды</t>
  </si>
  <si>
    <t>003</t>
  </si>
  <si>
    <t xml:space="preserve">1 11 05012 04 0000 120 </t>
  </si>
  <si>
    <t xml:space="preserve">1 11 05010 00 0000 120 </t>
  </si>
  <si>
    <t xml:space="preserve">1 11 05024 04 0000 120 </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</si>
  <si>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</si>
  <si>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составляющего казну городских округов (за исключением земельных участков)</t>
  </si>
  <si>
    <t xml:space="preserve">1 11 05074 04 0000 120 </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</si>
  <si>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</si>
  <si>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 xml:space="preserve">1 11 05312 04 0000 120 </t>
  </si>
  <si>
    <t>Плата по соглашениям об установлении сервитута в отношении земельных участков, государственная собственность на которые не разграничена</t>
  </si>
  <si>
    <t xml:space="preserve">1 11 05310 00 0000 120 </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</si>
  <si>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</si>
  <si>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 xml:space="preserve">1 11 07014 04 0000 120 </t>
  </si>
  <si>
    <t xml:space="preserve"> 1 11 09044 04 0000 120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</si>
  <si>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</si>
  <si>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доходы от компенсации затрат бюджетов городских округов</t>
  </si>
  <si>
    <t>Комитет по культуре Администрации города Тынды</t>
  </si>
  <si>
    <t>Прочие доходы от компенсации затрат  государства</t>
  </si>
  <si>
    <t xml:space="preserve">1 13 02990 00 0000 130 </t>
  </si>
  <si>
    <t xml:space="preserve">1 13 02994 04 0000 130 </t>
  </si>
  <si>
    <t>008</t>
  </si>
  <si>
    <t>Доходы от продажи квартир</t>
  </si>
  <si>
    <t>Доходы от продажи квартир, находящихся в собственности городских округов</t>
  </si>
  <si>
    <t xml:space="preserve">1 14 01000 00 0000 410 </t>
  </si>
  <si>
    <t xml:space="preserve">1 14 01040 04 0000 410 </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</si>
  <si>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</si>
  <si>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1 14 02040 04 0000 410 </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</si>
  <si>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</si>
  <si>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1 14 02043 04 0000 410 </t>
  </si>
  <si>
    <t xml:space="preserve">1 14 06010 00 0000 430 </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</si>
  <si>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</si>
  <si>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</si>
  <si>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 xml:space="preserve">1 14 06012 04 0000 430 </t>
  </si>
  <si>
    <t xml:space="preserve">1 15 02040 04 0000 140 </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</si>
  <si>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</si>
  <si>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Федерации(федеральные государственные органы, Банк России, органы управления государственными внебюджетными фондами Российской Федерации)</t>
  </si>
  <si>
    <t xml:space="preserve">1 16 03010 01 0000 140 </t>
  </si>
  <si>
    <t xml:space="preserve">1 16 03010 01 6000 140 </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</si>
  <si>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</si>
  <si>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</si>
  <si>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 xml:space="preserve">1 16 03030 01 6000 140 </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</si>
  <si>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</si>
  <si>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</si>
  <si>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 xml:space="preserve">1 16 06000 01 6000 140 </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</si>
  <si>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</si>
  <si>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</si>
  <si>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</si>
  <si>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 xml:space="preserve">1 16 08000 01 0000 140 </t>
  </si>
  <si>
    <t xml:space="preserve">1 16 03030 01 0000 140 </t>
  </si>
  <si>
    <t xml:space="preserve">1 16 06000 01 0000 140 </t>
  </si>
  <si>
    <t xml:space="preserve">1 16 08010 01 0000 140 </t>
  </si>
  <si>
    <t xml:space="preserve">1 16 08010 01 6000 140 </t>
  </si>
  <si>
    <t xml:space="preserve">1 16 08020 01 0000 140 </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</si>
  <si>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</si>
  <si>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</si>
  <si>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Федеральная служба по надзору в сфере защиты прав потребителей и благополучия человека по Амурской области</t>
  </si>
  <si>
    <t>Денежные взыскания (штрафы) и иные суммы, взыскиваемые с лиц, виновных в совершении преступлений, и в возмещение ущерба имуществу</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</si>
  <si>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t>
  </si>
  <si>
    <t xml:space="preserve">1 16 21000 00 0000 140 </t>
  </si>
  <si>
    <t xml:space="preserve">1 16 21040 04 6000 140 </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</si>
  <si>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</si>
  <si>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</si>
  <si>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 xml:space="preserve">1 16 25000 00 0000 140 </t>
  </si>
  <si>
    <t xml:space="preserve">1 16 21040 00 0000 140 </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</si>
  <si>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</si>
  <si>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 xml:space="preserve">1 16 25050 00 0000 140 </t>
  </si>
  <si>
    <t xml:space="preserve">Денежные взыскания (штрафы) за нарушение законодательства в области охраны окружающей среды </t>
  </si>
  <si>
    <t>Денежные взыскания (штрафы) за нарушение земельного законодательства</t>
  </si>
  <si>
    <t xml:space="preserve">1 16 25060 00 0000 140 </t>
  </si>
  <si>
    <t>Управление федеральной службы государственной регистрации, кадастра и картографии по Амурской области</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</si>
  <si>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</si>
  <si>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 xml:space="preserve">1 16 28000 00 0000 140 </t>
  </si>
  <si>
    <t xml:space="preserve">1 16 30013 01 6000 140 </t>
  </si>
  <si>
    <t xml:space="preserve">1 16 30013 01 0000 140 </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</si>
  <si>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</si>
  <si>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 xml:space="preserve">1 16 30030 01 0000 140 </t>
  </si>
  <si>
    <t xml:space="preserve">1 16 30030 01 6000 140 </t>
  </si>
  <si>
    <t>Прочие денежные взыскания (штрафы) за правонарушения в области дорожного движения</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</si>
  <si>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</si>
  <si>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 xml:space="preserve">1 16 33040 00 0000 140 </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</si>
  <si>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</si>
  <si>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 xml:space="preserve">1 16 33040 04 6000 140 </t>
  </si>
  <si>
    <t>Управление федеральной антимонопольной  службы по Амурской области</t>
  </si>
  <si>
    <t xml:space="preserve">1 16 28000 01 6000 140 </t>
  </si>
  <si>
    <t xml:space="preserve">1 16 37030 04 0000 140 </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</si>
  <si>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t>
  </si>
  <si>
    <t xml:space="preserve"> 1 16 43000 00 0000 140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</si>
  <si>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</si>
  <si>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 xml:space="preserve"> 1 16 43000 01 6000 140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</si>
  <si>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</si>
  <si>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321</t>
  </si>
  <si>
    <t>160</t>
  </si>
  <si>
    <t>Прочие поступления от денежных взысканий (штрафов) и иных сумм в возмещение ущерба, зачисляемые в бюджеты городских округов</t>
  </si>
  <si>
    <t>Прочие поступления от денежных взысканий (штрафов) и иных сумм в возмещение ущерба, зачисляемые в бюджеты городских округов (прочие поступления)</t>
  </si>
  <si>
    <t xml:space="preserve">1 16 90040 04 0000 140 </t>
  </si>
  <si>
    <t>Государственная инспекция по надзору за техническим состоянием самоходных  машин и других видов техники Амурской области (Гостехнадзор)</t>
  </si>
  <si>
    <t>Управление федеральной службы по ветеринарному и фитосанитарному надзору по Забайкальскому краю и Амурской области</t>
  </si>
  <si>
    <t>081</t>
  </si>
  <si>
    <t>Управление государственного автодорожного надзора по Амурской области</t>
  </si>
  <si>
    <t>116</t>
  </si>
  <si>
    <t>Государственная жилищная инспекция  Амурской области</t>
  </si>
  <si>
    <t>177</t>
  </si>
  <si>
    <t>Прочие неналоговые доходы бюджетов городских округов</t>
  </si>
  <si>
    <t>Невыясненные поступления, зачисляемые в бюджеты городских округов</t>
  </si>
  <si>
    <t>1 17 01040 04 0000 180</t>
  </si>
  <si>
    <t>1 17 05040 04 0000 180</t>
  </si>
  <si>
    <t>Дотации бюджетам городских округов на поддержку мер по обеспечению сбалансированности бюджетов</t>
  </si>
  <si>
    <t>Дотации бюджетам городских округов на выравнивание бюджетной обеспеченности</t>
  </si>
  <si>
    <t>Субсидии бюджетам городских округов на реализацию федеральных целевых программ</t>
  </si>
  <si>
    <t xml:space="preserve"> 2 02 20051 04 0000 151</t>
  </si>
  <si>
    <t>Субсидии бюджетам городских округов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</si>
  <si>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Субсидии бюджетам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</si>
  <si>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Субсидии бюджетам городских округов на реализацию мероприятий государственной программы Российской Федерации "Доступная среда" на 2011 - 2020 годы</t>
  </si>
  <si>
    <t xml:space="preserve"> 2 02 25027 00 0000 151</t>
  </si>
  <si>
    <t xml:space="preserve"> 2 02 25027 04 0000 151</t>
  </si>
  <si>
    <t>Субсидии бюджетам  на реализацию мероприятий государственной программы Российской Федерации "Доступная среда" на 2011 - 2020 годы</t>
  </si>
  <si>
    <t>Субсидии бюджетам городских округов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</si>
  <si>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2 02 25527 04 0000 151</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</si>
  <si>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</si>
  <si>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городских округов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</si>
  <si>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Прочие субсидии бюджетам городских округов</t>
  </si>
  <si>
    <t xml:space="preserve">Прочие субсидии </t>
  </si>
  <si>
    <t>Управление образования Администрации города Тынды</t>
  </si>
  <si>
    <t>Субвенции бюджетам городских округов на содержание ребенка в семье опекуна и приемной семье, а также вознаграждение, причитающееся приемному родителю</t>
  </si>
  <si>
    <t>014</t>
  </si>
  <si>
    <t>Субвенции бюджетам  на содержание ребенка в семье опекуна и приемной семье, а также вознаграждение, причитающееся приемному родителю</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</si>
  <si>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</si>
  <si>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</si>
  <si>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</si>
  <si>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</si>
  <si>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Прочие субвенции бюджетам городских округов</t>
  </si>
  <si>
    <t>Прочие субвенции</t>
  </si>
  <si>
    <t>Доходы бюджетов городских округов от возврата бюджетными учреждениями остатков субсидий прошлых лет</t>
  </si>
  <si>
    <t>Доходы бюджетов городских округов от возврата автономными учреждениями остатков субсидий прошлых лет</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</si>
  <si>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</si>
  <si>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Возврат остатков субсидий, субвенций и иных межбюджетных трансфертов, имеющих целевое назначение, прошлых лет из бюджетов городских округов</t>
  </si>
  <si>
    <t>Наименование финансового органа</t>
  </si>
  <si>
    <t xml:space="preserve">1 06 01020 04 1000 110 </t>
  </si>
  <si>
    <t xml:space="preserve">1 06 03032 04 1000 110 </t>
  </si>
  <si>
    <t xml:space="preserve">1 06 04042 04 1000 110 </t>
  </si>
  <si>
    <t>1 12 01010 01 0000 120</t>
  </si>
  <si>
    <t xml:space="preserve"> 12 01010 01 6000 120</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</si>
  <si>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</si>
  <si>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</si>
  <si>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 xml:space="preserve">1 16 08020 01 6000 140 </t>
  </si>
  <si>
    <t xml:space="preserve">1 16 25050 01 6000 140 </t>
  </si>
  <si>
    <t xml:space="preserve">1 16 25060 01 6000 140 </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</si>
  <si>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t>
  </si>
  <si>
    <t xml:space="preserve">1 16 90040 04 6000 140 </t>
  </si>
  <si>
    <t xml:space="preserve">1 16 90040 04 7000 140 </t>
  </si>
  <si>
    <t>Министерство по чрезвычайным ситуациям</t>
  </si>
  <si>
    <t>2 02 25558 04 0000 151</t>
  </si>
  <si>
    <t>Доходы бюджетов городских округов от возврата организациями остатков субсидий прошлых лет</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</si>
  <si>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</si>
  <si>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</si>
  <si>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</si>
  <si>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</si>
  <si>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</si>
  <si>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городской бюджет</t>
  </si>
  <si>
    <t xml:space="preserve">  на очередной финансовый год
 </t>
  </si>
  <si>
    <t xml:space="preserve">  на первый год планового периода
 </t>
  </si>
  <si>
    <t xml:space="preserve">  на второй год планового периода
 </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</si>
  <si>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</si>
  <si>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</si>
  <si>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</si>
  <si>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 xml:space="preserve">1 12 01041 01 6000 120 </t>
  </si>
  <si>
    <t>322</t>
  </si>
  <si>
    <t>117</t>
  </si>
  <si>
    <t xml:space="preserve">1 14 06020 00 0000 430 </t>
  </si>
  <si>
    <t xml:space="preserve">1 14 06024 04 0000 430 </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</si>
  <si>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</si>
  <si>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Межрегиональное управление федеральной службы по регулированию алкогольного рынка по Дальневосточному федеральному округу</t>
  </si>
  <si>
    <t>Управление федеральной службы судебных приставов по Амурской области</t>
  </si>
  <si>
    <t>Инспекция государственного строительного контроля Амурской области</t>
  </si>
  <si>
    <t xml:space="preserve"> Администрация города Тынды</t>
  </si>
  <si>
    <t xml:space="preserve"> Комитет по управлению муниципальным имуществом Администрации города Тынды</t>
  </si>
  <si>
    <t xml:space="preserve">Субсидии бюджетам  на адресную поддержку спортивных организаций, осуществляющих подготовку спортивного резерва для сборных команд Российской Федерации </t>
  </si>
  <si>
    <t>Субсидии бюджетам  на  мероприятия по переселению граждан из ветхого и аварийного жилья в зоне Байкало - Амурскгой магистрали</t>
  </si>
  <si>
    <t>Субсидии бюджетам  городских округов на  мероприятия по переселению граждан из ветхого и аварийного жилья в зоне Байкало - Амурскгой магистрали</t>
  </si>
  <si>
    <t>Субсидии бюджетам  на реализацию мероприятий по обеспечению жильем молодых семей</t>
  </si>
  <si>
    <t>Субсидии городских округов бюджетам  на реализацию мероприятий по обеспечению жильем молодых семей</t>
  </si>
  <si>
    <t>Налог, взимаемый в связи с применением упрощенной системы налогообложения</t>
  </si>
  <si>
    <t xml:space="preserve">1 05 01000 00 0000 110 </t>
  </si>
  <si>
    <t xml:space="preserve">1 05 01010 01 0000 110 </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</si>
  <si>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</si>
  <si>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</si>
  <si>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 xml:space="preserve">1 05 01020 01 0000 110 </t>
  </si>
  <si>
    <t xml:space="preserve">1 05 01011 01 0000 110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</si>
  <si>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</si>
  <si>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1 05 01021 01 0000 110 </t>
  </si>
  <si>
    <t>Субсидии бюджетам на финансовое обеспечение отдельных полномочий</t>
  </si>
  <si>
    <t>Субсидии бюджетам городских округов на финансовое обеспечение отдельных полномочий</t>
  </si>
  <si>
    <t>2 19 60010 04 0000 150</t>
  </si>
  <si>
    <t>2 19 00000 02 0000 150</t>
  </si>
  <si>
    <t>2 18 04020 04 0000 150</t>
  </si>
  <si>
    <t>2 18 04010 04 0000 150</t>
  </si>
  <si>
    <t>2 18 04000 04 0000 150</t>
  </si>
  <si>
    <t>2 18 04000 00 0000 150</t>
  </si>
  <si>
    <t>2 02 39999 04 0000 150</t>
  </si>
  <si>
    <t>2 02 39999 00 0000 150</t>
  </si>
  <si>
    <t>2 02 35120 04 0000 150</t>
  </si>
  <si>
    <t>2 02 35120 00 0000 150</t>
  </si>
  <si>
    <t>2 02 35082 04 0000 150</t>
  </si>
  <si>
    <t>2 02 35082 00 0000 150</t>
  </si>
  <si>
    <t>2 02 30027 04 0000 150</t>
  </si>
  <si>
    <t>2 02 30027 00 0000 150</t>
  </si>
  <si>
    <t>2 02 29999 04 0000 150</t>
  </si>
  <si>
    <t>2 02 29999 00 0000 150</t>
  </si>
  <si>
    <t>2 02 29998 04 0000 150</t>
  </si>
  <si>
    <t>2 02 29998 00 0000 150</t>
  </si>
  <si>
    <t>2 02 25555 04 0000 150</t>
  </si>
  <si>
    <t>2 02 25555 00 0000 150</t>
  </si>
  <si>
    <t xml:space="preserve"> 2 02 25497 04 0000 150</t>
  </si>
  <si>
    <t xml:space="preserve"> 2 02 25497 00 0000 150</t>
  </si>
  <si>
    <t xml:space="preserve"> 2 02 25081 04 0000 150</t>
  </si>
  <si>
    <t xml:space="preserve"> 2 02 25081 00 0000 150</t>
  </si>
  <si>
    <t xml:space="preserve"> 2 02 25023 04 0000 150</t>
  </si>
  <si>
    <t xml:space="preserve"> 2 02 25023 00 0000 150</t>
  </si>
  <si>
    <t xml:space="preserve"> 2 02 20300 04 0000 150</t>
  </si>
  <si>
    <t xml:space="preserve"> 2 02 20300 00 0000 150</t>
  </si>
  <si>
    <t>2 02 15002 04 0000 150</t>
  </si>
  <si>
    <t>2 02 15002 00 0000 150</t>
  </si>
  <si>
    <t>2 02 15001 04 0000 150</t>
  </si>
  <si>
    <t>2 02 15001 00 0000 150</t>
  </si>
  <si>
    <t>2 02 30029 00 0000 150</t>
  </si>
  <si>
    <t>2 02 30029 04 0000 150</t>
  </si>
  <si>
    <t>на 01 октября 2019 года</t>
  </si>
  <si>
    <t>Прогноз доходов бюджета на 2019 год (уточненный план на 01.10.2019 года)</t>
  </si>
  <si>
    <t>Кассовые поступления в текущем финансовом году            (по состоянию на 01.10.2019 года)</t>
  </si>
  <si>
    <t>Оценка исполнения 2019 года</t>
  </si>
  <si>
    <t xml:space="preserve">  Управление культуры, кинофикации Администрации города Тынды</t>
  </si>
  <si>
    <t>906</t>
  </si>
  <si>
    <t>096</t>
  </si>
  <si>
    <t>Управление культуры, искусства, кинофикации и архивного дела Администрации города Тынды</t>
  </si>
  <si>
    <t xml:space="preserve"> 2 02 25210 04 0000 150</t>
  </si>
  <si>
    <t>ПРОЧИЕ БЕЗВОЗМЕЗДНЫЕ ПОСТУПЛЕНИЯ</t>
  </si>
  <si>
    <t>2 07 04000 04 0000 150</t>
  </si>
  <si>
    <t>Прочие безвозмездные поступления в бюджеты городских округов</t>
  </si>
  <si>
    <t>2 07 04050 04 0000 150</t>
  </si>
  <si>
    <t>018</t>
  </si>
  <si>
    <t>Управление молодёжнойисемейной политики, физической культуры и спорта Администрации города Тынды</t>
  </si>
  <si>
    <t>2 02 49999 04 0000 150</t>
  </si>
  <si>
    <t>Прочие межбюджетные трансферты, передаваемые бюджетам городских округов</t>
  </si>
  <si>
    <t xml:space="preserve"> 2 02 25229 04 0000 150</t>
  </si>
  <si>
    <t>Управление молодёжной  и семейной политики,физической культуры и спорта Администрации города Тынды</t>
  </si>
  <si>
    <t>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</si>
  <si>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r>
      <rPr>
        <sz val="10"/>
        <color rgb="FF000000"/>
        <rFont val="Times New Roman"/>
        <family val="1"/>
        <charset val="204"/>
      </rPr>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r>
    <r>
      <rPr>
        <b/>
        <sz val="8"/>
        <color rgb="FF000000"/>
        <rFont val="Times New Roman"/>
        <family val="1"/>
        <charset val="204"/>
      </rPr>
      <t xml:space="preserve">
</t>
    </r>
  </si>
  <si>
    <t xml:space="preserve"> 2 02 25229 00 0000 150</t>
  </si>
  <si>
    <t xml:space="preserve">Субсидии бюджетам на приобретение спортивного оборудования и инвентаря для приведения организаций спортивной подготовки в нормативное состояние
</t>
  </si>
  <si>
    <t xml:space="preserve">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
</t>
  </si>
  <si>
    <t>Доходы от возмещения ущерба при возникновении иных страховых случаев, когда выгодоприобретателями выступают получатели средств бюджетов городских округов</t>
  </si>
  <si>
    <t xml:space="preserve">1 16 23042 04 0000 140 </t>
  </si>
  <si>
    <t xml:space="preserve">1 16 23000 00 0000 140 </t>
  </si>
  <si>
    <t xml:space="preserve">Доходы от возмещения ущерба при возникновении страховых случаев
</t>
  </si>
  <si>
    <t>Федеральная служба по надзору в сфере связи, информационных технологий и массовых коммуникаций</t>
  </si>
  <si>
    <t>Управление ветеринарии и племенного животноводства Амурской области</t>
  </si>
  <si>
    <t xml:space="preserve">1 16 23040 00 0000 140 </t>
  </si>
  <si>
    <t>Управление муниципального имущества и земельных отношений Администрации города Тынды</t>
  </si>
  <si>
    <t xml:space="preserve"> 2 02 25210 00 0000 150</t>
  </si>
  <si>
    <t>Управление муниципального имущества и земельных  отношений  Администрации города Тынды</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</si>
  <si>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
</t>
  </si>
  <si>
    <t xml:space="preserve">1 16 07090 00 0000 140 </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</si>
  <si>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</si>
  <si>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</si>
  <si>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 xml:space="preserve">1 16 07090 04 0000 140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</si>
</sst>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
    <numFmt numFmtId="165" formatCode="#,##0.0"/>
    <numFmt numFmtId="166" formatCode="_-* #,##0.0\ _₽_-;\-* #,##0.0\ _₽_-;_-* &quot;-&quot;??\ _₽_-;_-@_-"/>
    <numFmt numFmtId="167" formatCode="0.0"/>
    <numFmt numFmtId="168" formatCode="#,##0.00\ _₽"/>
  </numFmts>
  <fonts count="15">
    <font>
      <sz val="10"/>
      <name val="Arial Cyr"/>
      <charset val="204"/>
    </font>
    <font>
      <sz val="10"/>
      <name val="Times New Roman"/>
      <family val="1"/>
      <charset val="204"/>
    </font>
    <font>
      <sz val="10"/>
      <color rgb="FF000000"/>
      <name val="Times New Roman"/>
      <family val="1"/>
      <charset val="204"/>
    </font>
    <font>
      <b/>
      <sz val="10"/>
      <name val="Times New Roman"/>
      <family val="1"/>
      <charset val="204"/>
    </font>
    <font>
      <b/>
      <sz val="10"/>
      <color rgb="FF000000"/>
      <name val="Times New Roman"/>
      <family val="1"/>
      <charset val="204"/>
    </font>
    <font>
      <b/>
      <sz val="8"/>
      <color rgb="FF000000"/>
      <name val="Times New Roman"/>
      <family val="1"/>
      <charset val="204"/>
    </font>
    <font>
      <sz val="10"/>
      <name val="Times New Roman CYR"/>
      <family val="1"/>
      <charset val="204"/>
    </font>
    <font>
      <sz val="10"/>
      <color rgb="FF000000"/>
      <name val="Times Roman"/>
      <family val="1"/>
    </font>
    <font>
      <b/>
      <sz val="12"/>
      <color rgb="FF000000"/>
      <name val="Times New Roman"/>
      <family val="1"/>
      <charset val="204"/>
    </font>
    <font>
      <b/>
      <sz val="12"/>
      <name val="Times New Roman"/>
      <family val="1"/>
      <charset val="204"/>
    </font>
    <font>
      <sz val="10"/>
      <name val="Arial Cyr"/>
      <charset val="204"/>
    </font>
    <font>
      <b/>
      <sz val="8"/>
      <name val="Arial cyr"/>
    </font>
    <font>
      <sz val="10"/>
      <color theme="1"/>
      <name val="Times New Roman"/>
      <family val="1"/>
      <charset val="204"/>
    </font>
    <font>
      <sz val="14"/>
      <color rgb="FF000000"/>
      <name val="Times New Roman"/>
      <family val="1"/>
      <charset val="204"/>
    </font>
    <font>
      <b/>
      <sz val="10"/>
      <name val="Arial Cyr"/>
      <charset val="204"/>
    </font>
  </fonts>
  <fills count="5">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rgb="FFFF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rgb="FFBFC5D2"/>
      </right>
      <top/>
      <bottom/>
      <diagonal/>
    </border>
    <border>
      <left style="thin">
        <color indexed="64"/>
      </left>
      <right style="thin">
        <color rgb="FFBFC5D2"/>
      </right>
      <top style="thin">
        <color indexed="64"/>
      </top>
      <bottom style="thin">
        <color indexed="64"/>
      </bottom>
      <diagonal/>
    </border>
    <border>
      <left style="thin">
        <color indexed="64"/>
      </left>
      <right style="thin">
        <color rgb="FFBFC5D2"/>
      </right>
      <top style="thin">
        <color indexed="64"/>
      </top>
      <bottom/>
      <diagonal/>
    </border>
    <border>
      <left style="thin">
        <color indexed="64"/>
      </left>
      <right style="thin">
        <color indexed="64"/>
      </right>
      <top style="thin">
        <color rgb="FFBFC5D2"/>
      </top>
      <bottom/>
      <diagonal/>
    </border>
    <border>
      <left style="thin">
        <color indexed="64"/>
      </left>
      <right style="medium">
        <color indexed="64"/>
      </right>
      <top style="medium">
        <color indexed="64"/>
      </top>
      <bottom/>
      <diagonal/>
    </border>
  </borders>
  <cellStyleXfs count="2">
    <xf numFmtId="0" fontId="0" fillId="0" borderId="0"/>
    <xf numFmtId="43" fontId="10" fillId="0" borderId="0" applyFont="0" applyFill="0" applyBorder="0" applyAlignment="0" applyProtection="0"/>
  </cellStyleXfs>
  <cellXfs count="146">
    <xf numFmtId="0" fontId="0" fillId="0" borderId="0" xfId="0"/>
    <xf numFmtId="0" fontId="0" fillId="0" borderId="0" xfId="0" applyFont="1"/>
    <xf numFmtId="0" fontId="6" fillId="0" borderId="0" xfId="0" applyFont="1" applyFill="1"/>
    <xf numFmtId="0" fontId="1" fillId="0" borderId="1" xfId="0" applyFont="1" applyBorder="1" applyAlignment="1">
      <alignment horizontal="center"/>
    </xf>
    <xf numFmtId="164" fontId="4" fillId="2" borderId="1" xfId="0" applyNumberFormat="1" applyFont="1" applyFill="1" applyBorder="1" applyAlignment="1">
      <alignment horizontal="justify" vertical="center" wrapText="1"/>
    </xf>
    <xf numFmtId="49" fontId="4" fillId="2" borderId="1" xfId="0" applyNumberFormat="1" applyFont="1" applyFill="1" applyBorder="1" applyAlignment="1">
      <alignment horizontal="center" vertical="center" wrapText="1"/>
    </xf>
    <xf numFmtId="0" fontId="1" fillId="0" borderId="0" xfId="0" applyFont="1"/>
    <xf numFmtId="0" fontId="1" fillId="0" borderId="0" xfId="0" applyFont="1" applyAlignment="1">
      <alignment horizontal="right"/>
    </xf>
    <xf numFmtId="0" fontId="0" fillId="0" borderId="0" xfId="0" applyFont="1" applyBorder="1"/>
    <xf numFmtId="0" fontId="3" fillId="3" borderId="1" xfId="0" applyFont="1" applyFill="1" applyBorder="1"/>
    <xf numFmtId="0" fontId="0" fillId="3" borderId="1" xfId="0" applyFont="1" applyFill="1" applyBorder="1"/>
    <xf numFmtId="166" fontId="2" fillId="2" borderId="0" xfId="1" applyNumberFormat="1" applyFont="1" applyFill="1" applyBorder="1" applyAlignment="1">
      <alignment horizontal="distributed" wrapText="1"/>
    </xf>
    <xf numFmtId="0" fontId="0" fillId="2" borderId="1" xfId="0" applyFont="1" applyFill="1" applyBorder="1"/>
    <xf numFmtId="14" fontId="1" fillId="0" borderId="1" xfId="0" applyNumberFormat="1" applyFont="1" applyBorder="1" applyAlignment="1">
      <alignment horizontal="center"/>
    </xf>
    <xf numFmtId="0" fontId="2" fillId="2" borderId="14" xfId="0" applyFont="1" applyFill="1" applyBorder="1" applyAlignment="1">
      <alignment horizontal="left" vertical="center" wrapText="1"/>
    </xf>
    <xf numFmtId="0" fontId="2" fillId="2" borderId="15" xfId="0" applyFont="1" applyFill="1" applyBorder="1" applyAlignment="1">
      <alignment horizontal="left" vertical="center" wrapText="1"/>
    </xf>
    <xf numFmtId="0" fontId="4" fillId="2" borderId="14" xfId="0" applyFont="1" applyFill="1" applyBorder="1" applyAlignment="1">
      <alignment horizontal="left" vertical="center" wrapText="1"/>
    </xf>
    <xf numFmtId="0" fontId="4" fillId="2" borderId="15"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6" xfId="0" applyFont="1" applyFill="1" applyBorder="1" applyAlignment="1">
      <alignment horizontal="left" vertical="center" wrapText="1"/>
    </xf>
    <xf numFmtId="0" fontId="2" fillId="2" borderId="10" xfId="0" applyFont="1" applyFill="1" applyBorder="1" applyAlignment="1">
      <alignment horizontal="left" vertical="center" wrapText="1"/>
    </xf>
    <xf numFmtId="0" fontId="2" fillId="2" borderId="0"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5" xfId="0" applyFont="1" applyFill="1" applyBorder="1" applyAlignment="1">
      <alignment horizontal="left" vertical="center" wrapText="1"/>
    </xf>
    <xf numFmtId="0" fontId="1" fillId="2" borderId="1" xfId="0" applyFont="1" applyFill="1" applyBorder="1" applyAlignment="1">
      <alignment horizontal="center"/>
    </xf>
    <xf numFmtId="164" fontId="8" fillId="2" borderId="1" xfId="0" applyNumberFormat="1" applyFont="1" applyFill="1" applyBorder="1" applyAlignment="1">
      <alignment horizontal="justify" vertical="center" wrapText="1"/>
    </xf>
    <xf numFmtId="164" fontId="4" fillId="2" borderId="2" xfId="0" applyNumberFormat="1" applyFont="1" applyFill="1" applyBorder="1" applyAlignment="1">
      <alignment horizontal="justify" vertical="center" wrapText="1"/>
    </xf>
    <xf numFmtId="49" fontId="2" fillId="2" borderId="2" xfId="0" applyNumberFormat="1" applyFont="1" applyFill="1" applyBorder="1" applyAlignment="1">
      <alignment horizontal="right" vertical="center" wrapText="1"/>
    </xf>
    <xf numFmtId="0" fontId="1" fillId="2" borderId="7" xfId="0" applyNumberFormat="1" applyFont="1" applyFill="1" applyBorder="1" applyAlignment="1" applyProtection="1">
      <alignment horizontal="left" vertical="center" wrapText="1"/>
    </xf>
    <xf numFmtId="164" fontId="2" fillId="2" borderId="7" xfId="0" applyNumberFormat="1" applyFont="1" applyFill="1" applyBorder="1" applyAlignment="1">
      <alignment horizontal="justify" vertical="center" wrapText="1"/>
    </xf>
    <xf numFmtId="49" fontId="2" fillId="2" borderId="1" xfId="0" applyNumberFormat="1" applyFont="1" applyFill="1" applyBorder="1" applyAlignment="1">
      <alignment horizontal="center" vertical="center" wrapText="1"/>
    </xf>
    <xf numFmtId="164" fontId="2" fillId="2" borderId="2" xfId="0" applyNumberFormat="1" applyFont="1" applyFill="1" applyBorder="1" applyAlignment="1">
      <alignment horizontal="justify" vertical="center" wrapText="1"/>
    </xf>
    <xf numFmtId="164" fontId="5" fillId="2" borderId="7" xfId="0" applyNumberFormat="1" applyFont="1" applyFill="1" applyBorder="1" applyAlignment="1">
      <alignment horizontal="center" vertical="center" wrapText="1"/>
    </xf>
    <xf numFmtId="164" fontId="4" fillId="2" borderId="7" xfId="0" applyNumberFormat="1" applyFont="1" applyFill="1" applyBorder="1" applyAlignment="1">
      <alignment horizontal="justify" vertical="center" wrapText="1"/>
    </xf>
    <xf numFmtId="0" fontId="0" fillId="2" borderId="2" xfId="0" applyFont="1" applyFill="1" applyBorder="1"/>
    <xf numFmtId="164" fontId="8" fillId="2" borderId="2" xfId="0" applyNumberFormat="1" applyFont="1" applyFill="1" applyBorder="1" applyAlignment="1">
      <alignment horizontal="justify" vertical="center" wrapText="1"/>
    </xf>
    <xf numFmtId="164" fontId="3" fillId="2" borderId="2" xfId="0" applyNumberFormat="1" applyFont="1" applyFill="1" applyBorder="1" applyAlignment="1" applyProtection="1">
      <alignment horizontal="left" vertical="center" wrapText="1"/>
    </xf>
    <xf numFmtId="164" fontId="1" fillId="2" borderId="7" xfId="0" applyNumberFormat="1" applyFont="1" applyFill="1" applyBorder="1" applyAlignment="1" applyProtection="1">
      <alignment horizontal="left" vertical="center" wrapText="1"/>
    </xf>
    <xf numFmtId="49" fontId="7" fillId="2" borderId="1" xfId="0" applyNumberFormat="1" applyFont="1" applyFill="1" applyBorder="1" applyAlignment="1">
      <alignment horizontal="center" vertical="center" wrapText="1"/>
    </xf>
    <xf numFmtId="49" fontId="3" fillId="2" borderId="2" xfId="0" applyNumberFormat="1" applyFont="1" applyFill="1" applyBorder="1" applyAlignment="1" applyProtection="1">
      <alignment horizontal="left" vertical="center" wrapText="1"/>
    </xf>
    <xf numFmtId="49" fontId="1" fillId="2" borderId="7" xfId="0" applyNumberFormat="1" applyFont="1" applyFill="1" applyBorder="1" applyAlignment="1" applyProtection="1">
      <alignment horizontal="left" vertical="center" wrapText="1"/>
    </xf>
    <xf numFmtId="164" fontId="2" fillId="2" borderId="0" xfId="0" applyNumberFormat="1" applyFont="1" applyFill="1" applyBorder="1" applyAlignment="1">
      <alignment horizontal="justify" vertical="center" wrapText="1"/>
    </xf>
    <xf numFmtId="0" fontId="0" fillId="2" borderId="0" xfId="0" applyFont="1" applyFill="1"/>
    <xf numFmtId="0" fontId="12" fillId="2" borderId="1" xfId="0" applyFont="1" applyFill="1" applyBorder="1" applyAlignment="1">
      <alignment vertical="center" wrapText="1"/>
    </xf>
    <xf numFmtId="49" fontId="2" fillId="2" borderId="8" xfId="0" applyNumberFormat="1" applyFont="1" applyFill="1" applyBorder="1" applyAlignment="1">
      <alignment horizontal="right" vertical="center" wrapText="1"/>
    </xf>
    <xf numFmtId="0" fontId="1" fillId="2" borderId="9" xfId="0" applyNumberFormat="1" applyFont="1" applyFill="1" applyBorder="1" applyAlignment="1" applyProtection="1">
      <alignment horizontal="left" vertical="center" wrapText="1"/>
    </xf>
    <xf numFmtId="49" fontId="11" fillId="2" borderId="2" xfId="0" applyNumberFormat="1" applyFont="1" applyFill="1" applyBorder="1" applyAlignment="1" applyProtection="1">
      <alignment horizontal="left" vertical="center" wrapText="1"/>
    </xf>
    <xf numFmtId="49" fontId="1" fillId="2" borderId="2" xfId="0" applyNumberFormat="1" applyFont="1" applyFill="1" applyBorder="1" applyAlignment="1" applyProtection="1">
      <alignment horizontal="left" vertical="center" wrapText="1"/>
    </xf>
    <xf numFmtId="0" fontId="12" fillId="2" borderId="1" xfId="0" applyFont="1" applyFill="1" applyBorder="1" applyAlignment="1">
      <alignment horizontal="center" vertical="center" wrapText="1"/>
    </xf>
    <xf numFmtId="164" fontId="4" fillId="2" borderId="7" xfId="0" applyNumberFormat="1" applyFont="1" applyFill="1" applyBorder="1" applyAlignment="1">
      <alignment horizontal="center" vertical="center" wrapText="1"/>
    </xf>
    <xf numFmtId="49" fontId="1" fillId="2" borderId="1" xfId="0" applyNumberFormat="1" applyFont="1" applyFill="1" applyBorder="1" applyAlignment="1" applyProtection="1">
      <alignment horizontal="left" vertical="center" wrapText="1"/>
    </xf>
    <xf numFmtId="0" fontId="1" fillId="2" borderId="7" xfId="0" applyNumberFormat="1" applyFont="1" applyFill="1" applyBorder="1" applyAlignment="1" applyProtection="1">
      <alignment horizontal="center" vertical="center" wrapText="1"/>
    </xf>
    <xf numFmtId="0" fontId="1" fillId="2" borderId="2" xfId="0" applyNumberFormat="1" applyFont="1" applyFill="1" applyBorder="1" applyAlignment="1" applyProtection="1">
      <alignment horizontal="left" vertical="center" wrapText="1"/>
    </xf>
    <xf numFmtId="0" fontId="3" fillId="2" borderId="2" xfId="0" applyNumberFormat="1" applyFont="1" applyFill="1" applyBorder="1" applyAlignment="1" applyProtection="1">
      <alignment horizontal="left" vertical="center" wrapText="1"/>
    </xf>
    <xf numFmtId="49" fontId="4" fillId="2" borderId="2" xfId="0" applyNumberFormat="1" applyFont="1" applyFill="1" applyBorder="1" applyAlignment="1">
      <alignment horizontal="right" vertical="center" wrapText="1"/>
    </xf>
    <xf numFmtId="0" fontId="3" fillId="2" borderId="7" xfId="0" applyNumberFormat="1" applyFont="1" applyFill="1" applyBorder="1" applyAlignment="1" applyProtection="1">
      <alignment horizontal="left" vertical="center" wrapText="1"/>
    </xf>
    <xf numFmtId="49" fontId="4" fillId="2" borderId="1" xfId="0" applyNumberFormat="1" applyFont="1" applyFill="1" applyBorder="1" applyAlignment="1">
      <alignment horizontal="center" vertical="center" wrapText="1"/>
    </xf>
    <xf numFmtId="0" fontId="2" fillId="4" borderId="18" xfId="0" applyFont="1" applyFill="1" applyBorder="1" applyAlignment="1">
      <alignment vertical="center" wrapText="1"/>
    </xf>
    <xf numFmtId="49" fontId="2" fillId="2" borderId="7" xfId="0" applyNumberFormat="1" applyFont="1" applyFill="1" applyBorder="1" applyAlignment="1">
      <alignment horizontal="center" vertical="center" wrapText="1"/>
    </xf>
    <xf numFmtId="0" fontId="2" fillId="4" borderId="1" xfId="0" applyFont="1" applyFill="1" applyBorder="1" applyAlignment="1">
      <alignment vertical="center" wrapText="1"/>
    </xf>
    <xf numFmtId="49" fontId="2" fillId="2" borderId="6" xfId="0" applyNumberFormat="1" applyFont="1" applyFill="1" applyBorder="1" applyAlignment="1">
      <alignment horizontal="right" vertical="center" wrapText="1"/>
    </xf>
    <xf numFmtId="0" fontId="2" fillId="2" borderId="3" xfId="0" applyFont="1" applyFill="1" applyBorder="1" applyAlignment="1">
      <alignment horizontal="left" vertical="center" wrapText="1"/>
    </xf>
    <xf numFmtId="0" fontId="1" fillId="2" borderId="12" xfId="0" applyNumberFormat="1" applyFont="1" applyFill="1" applyBorder="1" applyAlignment="1" applyProtection="1">
      <alignment horizontal="left" vertical="center" wrapText="1"/>
    </xf>
    <xf numFmtId="43" fontId="13" fillId="2" borderId="1" xfId="1" applyNumberFormat="1" applyFont="1" applyFill="1" applyBorder="1" applyAlignment="1">
      <alignment horizontal="center" wrapText="1"/>
    </xf>
    <xf numFmtId="0" fontId="0" fillId="0" borderId="1" xfId="0" applyFont="1" applyBorder="1"/>
    <xf numFmtId="0" fontId="0" fillId="2" borderId="0" xfId="0" applyFont="1" applyFill="1" applyBorder="1"/>
    <xf numFmtId="164" fontId="2" fillId="2" borderId="6" xfId="0" applyNumberFormat="1" applyFont="1" applyFill="1" applyBorder="1" applyAlignment="1">
      <alignment horizontal="justify" vertical="center" wrapText="1"/>
    </xf>
    <xf numFmtId="0" fontId="1" fillId="2" borderId="1" xfId="0" applyNumberFormat="1" applyFont="1" applyFill="1" applyBorder="1" applyAlignment="1" applyProtection="1">
      <alignment horizontal="left" vertical="center" wrapText="1"/>
    </xf>
    <xf numFmtId="164" fontId="5" fillId="2" borderId="6"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164" fontId="2" fillId="2" borderId="1" xfId="0" applyNumberFormat="1" applyFont="1" applyFill="1" applyBorder="1" applyAlignment="1">
      <alignment horizontal="justify" vertical="center" wrapText="1"/>
    </xf>
    <xf numFmtId="49" fontId="2" fillId="2" borderId="12" xfId="0" applyNumberFormat="1" applyFont="1" applyFill="1" applyBorder="1" applyAlignment="1">
      <alignment horizontal="right" vertical="center" wrapText="1"/>
    </xf>
    <xf numFmtId="0" fontId="0" fillId="0" borderId="2" xfId="0" applyFont="1" applyBorder="1"/>
    <xf numFmtId="0" fontId="0" fillId="0" borderId="7" xfId="0" applyFont="1" applyBorder="1"/>
    <xf numFmtId="49" fontId="4" fillId="2" borderId="1" xfId="0" applyNumberFormat="1" applyFont="1" applyFill="1" applyBorder="1" applyAlignment="1">
      <alignment horizontal="center" vertical="center" wrapText="1"/>
    </xf>
    <xf numFmtId="0" fontId="14" fillId="0" borderId="2" xfId="0" applyFont="1" applyBorder="1"/>
    <xf numFmtId="0" fontId="14" fillId="0" borderId="6" xfId="0" applyFont="1" applyBorder="1"/>
    <xf numFmtId="164" fontId="2" fillId="2" borderId="7" xfId="0" applyNumberFormat="1" applyFont="1" applyFill="1" applyBorder="1" applyAlignment="1">
      <alignment horizontal="left" vertical="center" wrapText="1"/>
    </xf>
    <xf numFmtId="0" fontId="12" fillId="2" borderId="3" xfId="0" applyFont="1" applyFill="1" applyBorder="1" applyAlignment="1">
      <alignment horizontal="center" vertical="center" wrapText="1"/>
    </xf>
    <xf numFmtId="164" fontId="2" fillId="2" borderId="6" xfId="0" applyNumberFormat="1" applyFont="1" applyFill="1" applyBorder="1" applyAlignment="1">
      <alignment horizontal="left" vertical="center" wrapText="1"/>
    </xf>
    <xf numFmtId="0" fontId="12" fillId="2" borderId="5" xfId="0" applyFont="1" applyFill="1" applyBorder="1" applyAlignment="1">
      <alignment horizontal="center" vertical="center" wrapText="1"/>
    </xf>
    <xf numFmtId="49" fontId="2" fillId="2" borderId="1" xfId="0" applyNumberFormat="1" applyFont="1" applyFill="1" applyBorder="1" applyAlignment="1">
      <alignment horizontal="left" vertical="top" wrapText="1"/>
    </xf>
    <xf numFmtId="0" fontId="12" fillId="2" borderId="6" xfId="0" applyFont="1" applyFill="1" applyBorder="1" applyAlignment="1">
      <alignment horizontal="center" vertical="center" wrapText="1"/>
    </xf>
    <xf numFmtId="164" fontId="5" fillId="2" borderId="7" xfId="0" applyNumberFormat="1" applyFont="1" applyFill="1" applyBorder="1" applyAlignment="1">
      <alignment horizontal="left" vertical="top" wrapText="1"/>
    </xf>
    <xf numFmtId="43" fontId="2" fillId="2" borderId="1" xfId="1" applyNumberFormat="1" applyFont="1" applyFill="1" applyBorder="1" applyAlignment="1">
      <alignment horizontal="left" vertical="center" wrapText="1"/>
    </xf>
    <xf numFmtId="43" fontId="2" fillId="2" borderId="1" xfId="1" applyNumberFormat="1" applyFont="1" applyFill="1" applyBorder="1" applyAlignment="1">
      <alignment horizontal="left" vertical="top" wrapText="1"/>
    </xf>
    <xf numFmtId="49" fontId="4" fillId="2" borderId="1" xfId="0" applyNumberFormat="1"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43" fontId="4" fillId="2" borderId="1" xfId="1" applyNumberFormat="1" applyFont="1" applyFill="1" applyBorder="1" applyAlignment="1">
      <alignment horizontal="center" wrapText="1"/>
    </xf>
    <xf numFmtId="43" fontId="2" fillId="2" borderId="1" xfId="1" applyNumberFormat="1" applyFont="1" applyFill="1" applyBorder="1" applyAlignment="1">
      <alignment horizontal="center" wrapText="1"/>
    </xf>
    <xf numFmtId="4" fontId="2" fillId="2" borderId="1" xfId="0" applyNumberFormat="1" applyFont="1" applyFill="1" applyBorder="1" applyAlignment="1">
      <alignment horizontal="center" wrapText="1"/>
    </xf>
    <xf numFmtId="43" fontId="2" fillId="2" borderId="1" xfId="0" applyNumberFormat="1" applyFont="1" applyFill="1" applyBorder="1" applyAlignment="1">
      <alignment horizontal="center" wrapText="1"/>
    </xf>
    <xf numFmtId="168" fontId="2" fillId="2" borderId="1" xfId="1" applyNumberFormat="1" applyFont="1" applyFill="1" applyBorder="1" applyAlignment="1">
      <alignment horizontal="right" wrapText="1"/>
    </xf>
    <xf numFmtId="43" fontId="2" fillId="2" borderId="1" xfId="1" applyNumberFormat="1" applyFont="1" applyFill="1" applyBorder="1" applyAlignment="1">
      <alignment horizontal="right" wrapText="1"/>
    </xf>
    <xf numFmtId="4" fontId="2" fillId="2" borderId="1" xfId="0" applyNumberFormat="1" applyFont="1" applyFill="1" applyBorder="1" applyAlignment="1">
      <alignment horizontal="right" wrapText="1"/>
    </xf>
    <xf numFmtId="4" fontId="4" fillId="2" borderId="1" xfId="1" applyNumberFormat="1" applyFont="1" applyFill="1" applyBorder="1" applyAlignment="1">
      <alignment horizontal="center" wrapText="1"/>
    </xf>
    <xf numFmtId="4" fontId="2" fillId="2" borderId="1" xfId="1" applyNumberFormat="1" applyFont="1" applyFill="1" applyBorder="1" applyAlignment="1">
      <alignment horizontal="center" wrapText="1"/>
    </xf>
    <xf numFmtId="166" fontId="2" fillId="2" borderId="1" xfId="1" applyNumberFormat="1" applyFont="1" applyFill="1" applyBorder="1" applyAlignment="1">
      <alignment horizontal="center" wrapText="1"/>
    </xf>
    <xf numFmtId="4" fontId="2" fillId="2" borderId="1" xfId="1" applyNumberFormat="1" applyFont="1" applyFill="1" applyBorder="1" applyAlignment="1">
      <alignment horizontal="right" wrapText="1"/>
    </xf>
    <xf numFmtId="0" fontId="10" fillId="0" borderId="0" xfId="0" applyFont="1" applyAlignment="1">
      <alignment horizontal="center"/>
    </xf>
    <xf numFmtId="43" fontId="10" fillId="0" borderId="0" xfId="0" applyNumberFormat="1" applyFont="1" applyAlignment="1">
      <alignment horizontal="center"/>
    </xf>
    <xf numFmtId="43" fontId="4" fillId="2" borderId="1" xfId="1" applyNumberFormat="1" applyFont="1" applyFill="1" applyBorder="1" applyAlignment="1">
      <alignment horizontal="right" wrapText="1"/>
    </xf>
    <xf numFmtId="43" fontId="2" fillId="2" borderId="1" xfId="0" applyNumberFormat="1" applyFont="1" applyFill="1" applyBorder="1" applyAlignment="1">
      <alignment horizontal="right" wrapText="1"/>
    </xf>
    <xf numFmtId="4" fontId="4" fillId="2" borderId="1" xfId="1" applyNumberFormat="1" applyFont="1" applyFill="1" applyBorder="1" applyAlignment="1">
      <alignment horizontal="right" wrapText="1"/>
    </xf>
    <xf numFmtId="4" fontId="2" fillId="2" borderId="1" xfId="0" applyNumberFormat="1" applyFont="1" applyFill="1" applyBorder="1" applyAlignment="1">
      <alignment wrapText="1"/>
    </xf>
    <xf numFmtId="4" fontId="2" fillId="2" borderId="1" xfId="1" applyNumberFormat="1" applyFont="1" applyFill="1" applyBorder="1" applyAlignment="1">
      <alignment wrapText="1"/>
    </xf>
    <xf numFmtId="167" fontId="2" fillId="2" borderId="1" xfId="0" applyNumberFormat="1" applyFont="1" applyFill="1" applyBorder="1" applyAlignment="1">
      <alignment horizontal="center" wrapText="1"/>
    </xf>
    <xf numFmtId="167" fontId="2" fillId="2" borderId="1" xfId="0" applyNumberFormat="1" applyFont="1" applyFill="1" applyBorder="1" applyAlignment="1">
      <alignment horizontal="right" wrapText="1"/>
    </xf>
    <xf numFmtId="43" fontId="4" fillId="2" borderId="1" xfId="0" applyNumberFormat="1" applyFont="1" applyFill="1" applyBorder="1" applyAlignment="1">
      <alignment horizontal="center" wrapText="1"/>
    </xf>
    <xf numFmtId="4" fontId="4" fillId="2" borderId="1" xfId="0" applyNumberFormat="1" applyFont="1" applyFill="1" applyBorder="1" applyAlignment="1">
      <alignment horizontal="right" wrapText="1"/>
    </xf>
    <xf numFmtId="43" fontId="4" fillId="2" borderId="1" xfId="0" applyNumberFormat="1" applyFont="1" applyFill="1" applyBorder="1" applyAlignment="1">
      <alignment horizontal="right" wrapText="1"/>
    </xf>
    <xf numFmtId="165" fontId="2" fillId="2" borderId="1" xfId="0" applyNumberFormat="1" applyFont="1" applyFill="1" applyBorder="1" applyAlignment="1">
      <alignment horizontal="right" wrapText="1"/>
    </xf>
    <xf numFmtId="166" fontId="2" fillId="2" borderId="1" xfId="1" applyNumberFormat="1" applyFont="1" applyFill="1" applyBorder="1" applyAlignment="1">
      <alignment horizontal="right" wrapText="1"/>
    </xf>
    <xf numFmtId="43" fontId="4" fillId="3" borderId="1" xfId="0" applyNumberFormat="1" applyFont="1" applyFill="1" applyBorder="1" applyAlignment="1">
      <alignment horizontal="center" wrapText="1"/>
    </xf>
    <xf numFmtId="4" fontId="4" fillId="3" borderId="1" xfId="0" applyNumberFormat="1" applyFont="1" applyFill="1" applyBorder="1" applyAlignment="1">
      <alignment horizontal="right" wrapText="1"/>
    </xf>
    <xf numFmtId="0" fontId="0" fillId="2" borderId="7" xfId="0" applyFont="1" applyFill="1" applyBorder="1"/>
    <xf numFmtId="0" fontId="2" fillId="2" borderId="7" xfId="0" applyFont="1" applyFill="1" applyBorder="1" applyAlignment="1">
      <alignment horizontal="left" vertical="center" wrapText="1"/>
    </xf>
    <xf numFmtId="0" fontId="9" fillId="0" borderId="0" xfId="0" applyFont="1" applyAlignment="1">
      <alignment horizontal="center"/>
    </xf>
    <xf numFmtId="0" fontId="3" fillId="2" borderId="1" xfId="0" applyFont="1" applyFill="1" applyBorder="1" applyAlignment="1">
      <alignment horizontal="center" vertical="center" wrapText="1"/>
    </xf>
    <xf numFmtId="0" fontId="3" fillId="0" borderId="0" xfId="0" applyFont="1" applyAlignment="1">
      <alignment horizontal="left"/>
    </xf>
    <xf numFmtId="0" fontId="1" fillId="0" borderId="0" xfId="0" applyFont="1" applyAlignment="1">
      <alignment horizontal="left"/>
    </xf>
    <xf numFmtId="0" fontId="3" fillId="2" borderId="3" xfId="0" applyFont="1" applyFill="1" applyBorder="1" applyAlignment="1">
      <alignment horizontal="center" vertical="center" wrapText="1"/>
    </xf>
    <xf numFmtId="0" fontId="0" fillId="2" borderId="5" xfId="0" applyFill="1" applyBorder="1" applyAlignment="1">
      <alignment horizontal="center" vertical="center" wrapText="1"/>
    </xf>
    <xf numFmtId="0" fontId="0" fillId="2" borderId="4" xfId="0"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0" fontId="0" fillId="0" borderId="0" xfId="0" applyFont="1" applyAlignment="1">
      <alignment horizontal="center"/>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4" xfId="0" applyFont="1" applyFill="1" applyBorder="1" applyAlignment="1">
      <alignment horizontal="center" vertical="center" wrapText="1"/>
    </xf>
    <xf numFmtId="49" fontId="4" fillId="2" borderId="2"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0" fontId="1" fillId="2" borderId="2" xfId="0" applyFont="1" applyFill="1" applyBorder="1" applyAlignment="1">
      <alignment horizontal="center"/>
    </xf>
    <xf numFmtId="0" fontId="1" fillId="2" borderId="7" xfId="0" applyFont="1" applyFill="1" applyBorder="1" applyAlignment="1">
      <alignment horizontal="center"/>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8"/>
  <sheetViews>
    <sheetView tabSelected="1" topLeftCell="C138" zoomScale="90" zoomScaleNormal="90" workbookViewId="0">
      <selection activeCell="M138" sqref="M138"/>
    </sheetView>
  </sheetViews>
  <sheetFormatPr defaultColWidth="8.85546875" defaultRowHeight="12.75"/>
  <cols>
    <col min="1" max="1" width="9.85546875" style="1" customWidth="1"/>
    <col min="2" max="2" width="56.85546875" style="1" customWidth="1"/>
    <col min="3" max="3" width="4.28515625" style="1" customWidth="1"/>
    <col min="4" max="4" width="20.28515625" style="1" customWidth="1"/>
    <col min="5" max="5" width="21" style="1" customWidth="1"/>
    <col min="6" max="6" width="18.42578125" style="1" customWidth="1"/>
    <col min="7" max="7" width="7.140625" style="1" customWidth="1"/>
    <col min="8" max="9" width="23.85546875" style="1" customWidth="1"/>
    <col min="10" max="10" width="24" style="1" customWidth="1"/>
    <col min="11" max="11" width="21.85546875" style="1" customWidth="1"/>
    <col min="12" max="12" width="22" style="1" customWidth="1"/>
    <col min="13" max="13" width="20.140625" style="1" customWidth="1"/>
    <col min="14" max="14" width="80.7109375" style="1" customWidth="1"/>
    <col min="15" max="16384" width="8.85546875" style="1"/>
  </cols>
  <sheetData>
    <row r="1" spans="1:13" ht="15.75">
      <c r="B1" s="118" t="s">
        <v>131</v>
      </c>
      <c r="C1" s="118"/>
      <c r="D1" s="118"/>
      <c r="E1" s="118"/>
      <c r="F1" s="118"/>
      <c r="G1" s="118"/>
      <c r="H1" s="118"/>
      <c r="I1" s="118"/>
      <c r="J1" s="118"/>
      <c r="K1" s="118"/>
      <c r="L1" s="118"/>
      <c r="M1" s="118"/>
    </row>
    <row r="2" spans="1:13" ht="15.75">
      <c r="B2" s="118" t="s">
        <v>396</v>
      </c>
      <c r="C2" s="118"/>
      <c r="D2" s="118"/>
      <c r="E2" s="118"/>
      <c r="F2" s="118"/>
      <c r="G2" s="118"/>
      <c r="H2" s="118"/>
      <c r="I2" s="118"/>
      <c r="J2" s="118"/>
      <c r="K2" s="118"/>
      <c r="L2" s="118"/>
      <c r="M2" s="118"/>
    </row>
    <row r="3" spans="1:13">
      <c r="L3" s="6"/>
      <c r="M3" s="3" t="s">
        <v>96</v>
      </c>
    </row>
    <row r="4" spans="1:13">
      <c r="L4" s="7" t="s">
        <v>97</v>
      </c>
      <c r="M4" s="3"/>
    </row>
    <row r="5" spans="1:13">
      <c r="A5" s="121" t="s">
        <v>306</v>
      </c>
      <c r="B5" s="121"/>
      <c r="C5" s="121" t="s">
        <v>132</v>
      </c>
      <c r="D5" s="121"/>
      <c r="E5" s="121"/>
      <c r="L5" s="7" t="s">
        <v>98</v>
      </c>
      <c r="M5" s="13"/>
    </row>
    <row r="6" spans="1:13">
      <c r="A6" s="121" t="s">
        <v>102</v>
      </c>
      <c r="B6" s="121"/>
      <c r="C6" s="121" t="s">
        <v>328</v>
      </c>
      <c r="D6" s="121"/>
      <c r="E6" s="121"/>
      <c r="L6" s="7" t="s">
        <v>99</v>
      </c>
      <c r="M6" s="3"/>
    </row>
    <row r="7" spans="1:13">
      <c r="A7" s="121" t="s">
        <v>104</v>
      </c>
      <c r="B7" s="121"/>
      <c r="C7" s="121" t="s">
        <v>103</v>
      </c>
      <c r="D7" s="121"/>
      <c r="E7" s="121"/>
      <c r="L7" s="7" t="s">
        <v>100</v>
      </c>
      <c r="M7" s="3">
        <v>10732000</v>
      </c>
    </row>
    <row r="8" spans="1:13">
      <c r="L8" s="7" t="s">
        <v>101</v>
      </c>
      <c r="M8" s="3">
        <v>384</v>
      </c>
    </row>
    <row r="9" spans="1:13" ht="12.75" customHeight="1">
      <c r="A9" s="131"/>
      <c r="B9" s="131"/>
      <c r="C9" s="131"/>
      <c r="D9" s="131"/>
      <c r="E9" s="131"/>
      <c r="F9" s="131"/>
      <c r="G9" s="131"/>
      <c r="H9" s="131"/>
      <c r="I9" s="131"/>
      <c r="J9" s="131"/>
      <c r="K9" s="131"/>
      <c r="L9" s="131"/>
      <c r="M9" s="131"/>
    </row>
    <row r="10" spans="1:13">
      <c r="E10" s="2"/>
      <c r="F10" s="2"/>
      <c r="G10" s="2"/>
      <c r="H10" s="2"/>
      <c r="I10" s="2"/>
      <c r="J10" s="2"/>
      <c r="K10" s="2"/>
      <c r="L10" s="2"/>
      <c r="M10" s="2"/>
    </row>
    <row r="11" spans="1:13" ht="48" customHeight="1">
      <c r="A11" s="119" t="s">
        <v>89</v>
      </c>
      <c r="B11" s="119" t="s">
        <v>87</v>
      </c>
      <c r="C11" s="125" t="s">
        <v>88</v>
      </c>
      <c r="D11" s="126"/>
      <c r="E11" s="127"/>
      <c r="F11" s="128" t="s">
        <v>133</v>
      </c>
      <c r="G11" s="128" t="s">
        <v>129</v>
      </c>
      <c r="H11" s="128" t="s">
        <v>397</v>
      </c>
      <c r="I11" s="122" t="s">
        <v>398</v>
      </c>
      <c r="J11" s="122" t="s">
        <v>399</v>
      </c>
      <c r="K11" s="125" t="s">
        <v>134</v>
      </c>
      <c r="L11" s="126"/>
      <c r="M11" s="127"/>
    </row>
    <row r="12" spans="1:13" ht="31.5" customHeight="1">
      <c r="A12" s="119"/>
      <c r="B12" s="119"/>
      <c r="C12" s="140" t="s">
        <v>90</v>
      </c>
      <c r="D12" s="141"/>
      <c r="E12" s="132" t="s">
        <v>93</v>
      </c>
      <c r="F12" s="129"/>
      <c r="G12" s="129"/>
      <c r="H12" s="129"/>
      <c r="I12" s="134"/>
      <c r="J12" s="123"/>
      <c r="K12" s="132" t="s">
        <v>329</v>
      </c>
      <c r="L12" s="133" t="s">
        <v>330</v>
      </c>
      <c r="M12" s="133" t="s">
        <v>331</v>
      </c>
    </row>
    <row r="13" spans="1:13" ht="31.5" customHeight="1">
      <c r="A13" s="119"/>
      <c r="B13" s="119"/>
      <c r="C13" s="142"/>
      <c r="D13" s="143"/>
      <c r="E13" s="132"/>
      <c r="F13" s="129"/>
      <c r="G13" s="129"/>
      <c r="H13" s="129"/>
      <c r="I13" s="134"/>
      <c r="J13" s="123"/>
      <c r="K13" s="132"/>
      <c r="L13" s="133"/>
      <c r="M13" s="133"/>
    </row>
    <row r="14" spans="1:13" ht="27" customHeight="1">
      <c r="A14" s="119"/>
      <c r="B14" s="119"/>
      <c r="C14" s="144"/>
      <c r="D14" s="145"/>
      <c r="E14" s="132"/>
      <c r="F14" s="130"/>
      <c r="G14" s="130"/>
      <c r="H14" s="130"/>
      <c r="I14" s="135"/>
      <c r="J14" s="124"/>
      <c r="K14" s="132"/>
      <c r="L14" s="133"/>
      <c r="M14" s="133"/>
    </row>
    <row r="15" spans="1:13" ht="12" customHeight="1">
      <c r="A15" s="25">
        <v>1</v>
      </c>
      <c r="B15" s="25">
        <v>2</v>
      </c>
      <c r="C15" s="138">
        <v>3</v>
      </c>
      <c r="D15" s="139"/>
      <c r="E15" s="25">
        <v>4</v>
      </c>
      <c r="F15" s="25">
        <v>5</v>
      </c>
      <c r="G15" s="25">
        <v>6</v>
      </c>
      <c r="H15" s="25">
        <v>7</v>
      </c>
      <c r="I15" s="25">
        <v>8</v>
      </c>
      <c r="J15" s="25">
        <v>9</v>
      </c>
      <c r="K15" s="25">
        <v>10</v>
      </c>
      <c r="L15" s="25">
        <v>11</v>
      </c>
      <c r="M15" s="25">
        <v>12</v>
      </c>
    </row>
    <row r="16" spans="1:13" ht="17.25" customHeight="1">
      <c r="A16" s="12"/>
      <c r="B16" s="4" t="s">
        <v>2</v>
      </c>
      <c r="C16" s="136"/>
      <c r="D16" s="137"/>
      <c r="E16" s="4"/>
      <c r="F16" s="5"/>
      <c r="G16" s="5"/>
      <c r="H16" s="89">
        <f t="shared" ref="H16:M16" si="0">H17+H79</f>
        <v>525619342.84000003</v>
      </c>
      <c r="I16" s="89">
        <f t="shared" si="0"/>
        <v>342014796.62</v>
      </c>
      <c r="J16" s="89">
        <f t="shared" si="0"/>
        <v>513091415.95000005</v>
      </c>
      <c r="K16" s="89">
        <f t="shared" si="0"/>
        <v>503728298.39999998</v>
      </c>
      <c r="L16" s="89">
        <f t="shared" si="0"/>
        <v>504432185.27999997</v>
      </c>
      <c r="M16" s="89">
        <f t="shared" si="0"/>
        <v>524855853.54999995</v>
      </c>
    </row>
    <row r="17" spans="1:13" ht="17.25" customHeight="1">
      <c r="A17" s="12"/>
      <c r="B17" s="26" t="s">
        <v>3</v>
      </c>
      <c r="C17" s="136" t="s">
        <v>0</v>
      </c>
      <c r="D17" s="137"/>
      <c r="E17" s="4"/>
      <c r="F17" s="5"/>
      <c r="G17" s="5"/>
      <c r="H17" s="89">
        <f>H19+H32+H42+H61+H70+H77</f>
        <v>421801609.49000001</v>
      </c>
      <c r="I17" s="89">
        <f>I19+I32+I42+I61+I70+I77</f>
        <v>283917746.56999999</v>
      </c>
      <c r="J17" s="89">
        <f>J19+J32+J42+J61+J70+J77</f>
        <v>409598210.24000001</v>
      </c>
      <c r="K17" s="89">
        <f t="shared" ref="K17:M17" si="1">K19+K32+K42+K61+K70</f>
        <v>438805782.82999998</v>
      </c>
      <c r="L17" s="89">
        <f t="shared" si="1"/>
        <v>439484669.70999998</v>
      </c>
      <c r="M17" s="89">
        <f t="shared" si="1"/>
        <v>459921149.70999998</v>
      </c>
    </row>
    <row r="18" spans="1:13" ht="17.25" customHeight="1">
      <c r="A18" s="12"/>
      <c r="B18" s="4" t="s">
        <v>4</v>
      </c>
      <c r="C18" s="136"/>
      <c r="D18" s="137"/>
      <c r="E18" s="4"/>
      <c r="F18" s="5"/>
      <c r="G18" s="5"/>
      <c r="H18" s="89">
        <f>H19</f>
        <v>291897129</v>
      </c>
      <c r="I18" s="89">
        <f t="shared" ref="I18:M18" si="2">I19</f>
        <v>204278841.52000001</v>
      </c>
      <c r="J18" s="89">
        <f t="shared" si="2"/>
        <v>285508869.86000001</v>
      </c>
      <c r="K18" s="89">
        <f t="shared" si="2"/>
        <v>315747940</v>
      </c>
      <c r="L18" s="89">
        <f t="shared" si="2"/>
        <v>345096180</v>
      </c>
      <c r="M18" s="89">
        <f t="shared" si="2"/>
        <v>372610860</v>
      </c>
    </row>
    <row r="19" spans="1:13" ht="19.5" customHeight="1">
      <c r="A19" s="12"/>
      <c r="B19" s="27" t="s">
        <v>7</v>
      </c>
      <c r="C19" s="28"/>
      <c r="D19" s="29"/>
      <c r="E19" s="30"/>
      <c r="F19" s="31"/>
      <c r="G19" s="31"/>
      <c r="H19" s="89">
        <f>H20+H23+H26+H29</f>
        <v>291897129</v>
      </c>
      <c r="I19" s="89">
        <f>I22+I23+I26+I29</f>
        <v>204278841.52000001</v>
      </c>
      <c r="J19" s="89">
        <f t="shared" ref="J19:M19" si="3">J20+J23+J26+J29</f>
        <v>285508869.86000001</v>
      </c>
      <c r="K19" s="89">
        <f t="shared" si="3"/>
        <v>315747940</v>
      </c>
      <c r="L19" s="89">
        <f>L20+L23+L26+L29</f>
        <v>345096180</v>
      </c>
      <c r="M19" s="89">
        <f t="shared" si="3"/>
        <v>372610860</v>
      </c>
    </row>
    <row r="20" spans="1:13" ht="72.75" customHeight="1">
      <c r="A20" s="12"/>
      <c r="B20" s="27" t="s">
        <v>9</v>
      </c>
      <c r="C20" s="28"/>
      <c r="D20" s="29"/>
      <c r="E20" s="30"/>
      <c r="F20" s="31"/>
      <c r="G20" s="31"/>
      <c r="H20" s="90">
        <f>H21</f>
        <v>287599229</v>
      </c>
      <c r="I20" s="90">
        <f>I22</f>
        <v>199653649.65000001</v>
      </c>
      <c r="J20" s="90">
        <f t="shared" ref="J20:M21" si="4">J21</f>
        <v>281018869.86000001</v>
      </c>
      <c r="K20" s="90">
        <f t="shared" si="4"/>
        <v>313457940</v>
      </c>
      <c r="L20" s="90">
        <f t="shared" si="4"/>
        <v>342806180</v>
      </c>
      <c r="M20" s="90">
        <f t="shared" si="4"/>
        <v>370320860</v>
      </c>
    </row>
    <row r="21" spans="1:13" ht="175.5" customHeight="1">
      <c r="A21" s="12"/>
      <c r="B21" s="27"/>
      <c r="C21" s="28" t="s">
        <v>1</v>
      </c>
      <c r="D21" s="29" t="s">
        <v>8</v>
      </c>
      <c r="E21" s="78" t="s">
        <v>9</v>
      </c>
      <c r="F21" s="31"/>
      <c r="G21" s="31"/>
      <c r="H21" s="90">
        <f>H22</f>
        <v>287599229</v>
      </c>
      <c r="I21" s="90">
        <f>I22</f>
        <v>199653649.65000001</v>
      </c>
      <c r="J21" s="90">
        <f t="shared" si="4"/>
        <v>281018869.86000001</v>
      </c>
      <c r="K21" s="90">
        <f t="shared" si="4"/>
        <v>313457940</v>
      </c>
      <c r="L21" s="90">
        <f t="shared" si="4"/>
        <v>342806180</v>
      </c>
      <c r="M21" s="90">
        <f t="shared" si="4"/>
        <v>370320860</v>
      </c>
    </row>
    <row r="22" spans="1:13" ht="89.25">
      <c r="A22" s="12"/>
      <c r="B22" s="32" t="s">
        <v>11</v>
      </c>
      <c r="C22" s="28" t="s">
        <v>5</v>
      </c>
      <c r="D22" s="29" t="s">
        <v>10</v>
      </c>
      <c r="E22" s="33" t="s">
        <v>91</v>
      </c>
      <c r="F22" s="31" t="s">
        <v>6</v>
      </c>
      <c r="G22" s="31"/>
      <c r="H22" s="90">
        <v>287599229</v>
      </c>
      <c r="I22" s="90">
        <v>199653649.65000001</v>
      </c>
      <c r="J22" s="90">
        <v>281018869.86000001</v>
      </c>
      <c r="K22" s="91">
        <v>313457940</v>
      </c>
      <c r="L22" s="91">
        <v>342806180</v>
      </c>
      <c r="M22" s="91">
        <v>370320860</v>
      </c>
    </row>
    <row r="23" spans="1:13" ht="89.25">
      <c r="A23" s="12"/>
      <c r="B23" s="34" t="s">
        <v>13</v>
      </c>
      <c r="C23" s="28"/>
      <c r="D23" s="29"/>
      <c r="E23" s="33"/>
      <c r="F23" s="31"/>
      <c r="G23" s="31"/>
      <c r="H23" s="90">
        <f t="shared" ref="H23:M23" si="5">H24</f>
        <v>1350000</v>
      </c>
      <c r="I23" s="90">
        <f t="shared" si="5"/>
        <v>648898.4</v>
      </c>
      <c r="J23" s="90">
        <f t="shared" si="5"/>
        <v>1350000</v>
      </c>
      <c r="K23" s="90">
        <f t="shared" si="5"/>
        <v>1400000</v>
      </c>
      <c r="L23" s="90">
        <f t="shared" si="5"/>
        <v>1400000</v>
      </c>
      <c r="M23" s="90">
        <f t="shared" si="5"/>
        <v>1400000</v>
      </c>
    </row>
    <row r="24" spans="1:13" ht="262.5" customHeight="1">
      <c r="A24" s="12"/>
      <c r="B24" s="35"/>
      <c r="C24" s="28" t="s">
        <v>1</v>
      </c>
      <c r="D24" s="29" t="s">
        <v>12</v>
      </c>
      <c r="E24" s="78" t="s">
        <v>13</v>
      </c>
      <c r="F24" s="31"/>
      <c r="G24" s="31"/>
      <c r="H24" s="90">
        <f>H25</f>
        <v>1350000</v>
      </c>
      <c r="I24" s="90">
        <f>I25</f>
        <v>648898.4</v>
      </c>
      <c r="J24" s="90">
        <f t="shared" ref="J24:M24" si="6">J25</f>
        <v>1350000</v>
      </c>
      <c r="K24" s="90">
        <f t="shared" si="6"/>
        <v>1400000</v>
      </c>
      <c r="L24" s="90">
        <f t="shared" si="6"/>
        <v>1400000</v>
      </c>
      <c r="M24" s="90">
        <f t="shared" si="6"/>
        <v>1400000</v>
      </c>
    </row>
    <row r="25" spans="1:13" ht="122.25" customHeight="1">
      <c r="A25" s="12"/>
      <c r="B25" s="32" t="s">
        <v>15</v>
      </c>
      <c r="C25" s="28" t="s">
        <v>5</v>
      </c>
      <c r="D25" s="29" t="s">
        <v>14</v>
      </c>
      <c r="E25" s="33" t="s">
        <v>91</v>
      </c>
      <c r="F25" s="31" t="s">
        <v>6</v>
      </c>
      <c r="G25" s="31"/>
      <c r="H25" s="90">
        <v>1350000</v>
      </c>
      <c r="I25" s="90">
        <v>648898.4</v>
      </c>
      <c r="J25" s="90">
        <v>1350000</v>
      </c>
      <c r="K25" s="92">
        <v>1400000</v>
      </c>
      <c r="L25" s="92">
        <v>1400000</v>
      </c>
      <c r="M25" s="92">
        <v>1400000</v>
      </c>
    </row>
    <row r="26" spans="1:13" ht="45" customHeight="1">
      <c r="A26" s="12"/>
      <c r="B26" s="27" t="s">
        <v>17</v>
      </c>
      <c r="C26" s="28"/>
      <c r="D26" s="29"/>
      <c r="E26" s="30"/>
      <c r="F26" s="31"/>
      <c r="G26" s="31"/>
      <c r="H26" s="90">
        <f>H27</f>
        <v>510000</v>
      </c>
      <c r="I26" s="90">
        <f>I27</f>
        <v>786768.18</v>
      </c>
      <c r="J26" s="90">
        <f t="shared" ref="I26:M27" si="7">J27</f>
        <v>700000</v>
      </c>
      <c r="K26" s="90">
        <f t="shared" si="7"/>
        <v>800000</v>
      </c>
      <c r="L26" s="90">
        <f t="shared" si="7"/>
        <v>800000</v>
      </c>
      <c r="M26" s="90">
        <f t="shared" si="7"/>
        <v>800000</v>
      </c>
    </row>
    <row r="27" spans="1:13" ht="89.25">
      <c r="A27" s="12"/>
      <c r="B27" s="27"/>
      <c r="C27" s="28" t="s">
        <v>1</v>
      </c>
      <c r="D27" s="29" t="s">
        <v>16</v>
      </c>
      <c r="E27" s="78" t="s">
        <v>17</v>
      </c>
      <c r="F27" s="31"/>
      <c r="G27" s="31"/>
      <c r="H27" s="90">
        <f>H28</f>
        <v>510000</v>
      </c>
      <c r="I27" s="90">
        <f t="shared" si="7"/>
        <v>786768.18</v>
      </c>
      <c r="J27" s="90">
        <f t="shared" si="7"/>
        <v>700000</v>
      </c>
      <c r="K27" s="90">
        <f t="shared" si="7"/>
        <v>800000</v>
      </c>
      <c r="L27" s="90">
        <f t="shared" si="7"/>
        <v>800000</v>
      </c>
      <c r="M27" s="90">
        <f t="shared" si="7"/>
        <v>800000</v>
      </c>
    </row>
    <row r="28" spans="1:13" ht="63.75">
      <c r="A28" s="12"/>
      <c r="B28" s="32" t="s">
        <v>19</v>
      </c>
      <c r="C28" s="28" t="s">
        <v>5</v>
      </c>
      <c r="D28" s="29" t="s">
        <v>18</v>
      </c>
      <c r="E28" s="33" t="s">
        <v>91</v>
      </c>
      <c r="F28" s="31" t="s">
        <v>6</v>
      </c>
      <c r="G28" s="31"/>
      <c r="H28" s="90">
        <v>510000</v>
      </c>
      <c r="I28" s="90">
        <v>786768.18</v>
      </c>
      <c r="J28" s="90">
        <v>700000</v>
      </c>
      <c r="K28" s="92">
        <v>800000</v>
      </c>
      <c r="L28" s="92">
        <v>800000</v>
      </c>
      <c r="M28" s="92">
        <v>800000</v>
      </c>
    </row>
    <row r="29" spans="1:13" ht="76.5">
      <c r="A29" s="12"/>
      <c r="B29" s="27" t="s">
        <v>327</v>
      </c>
      <c r="C29" s="28"/>
      <c r="D29" s="29"/>
      <c r="E29" s="33"/>
      <c r="F29" s="31"/>
      <c r="G29" s="31"/>
      <c r="H29" s="90">
        <f t="shared" ref="H29:J30" si="8">H30</f>
        <v>2437900</v>
      </c>
      <c r="I29" s="90">
        <f t="shared" si="8"/>
        <v>3189525.29</v>
      </c>
      <c r="J29" s="90">
        <f t="shared" si="8"/>
        <v>2440000</v>
      </c>
      <c r="K29" s="90">
        <f t="shared" ref="K29:M29" si="9">K30</f>
        <v>90000</v>
      </c>
      <c r="L29" s="90">
        <f t="shared" si="9"/>
        <v>90000</v>
      </c>
      <c r="M29" s="90">
        <f t="shared" si="9"/>
        <v>90000</v>
      </c>
    </row>
    <row r="30" spans="1:13" ht="217.5" customHeight="1">
      <c r="A30" s="12"/>
      <c r="B30" s="35"/>
      <c r="C30" s="28" t="s">
        <v>1</v>
      </c>
      <c r="D30" s="29" t="s">
        <v>20</v>
      </c>
      <c r="E30" s="78" t="s">
        <v>327</v>
      </c>
      <c r="F30" s="31"/>
      <c r="G30" s="31"/>
      <c r="H30" s="90">
        <f t="shared" si="8"/>
        <v>2437900</v>
      </c>
      <c r="I30" s="90">
        <f t="shared" si="8"/>
        <v>3189525.29</v>
      </c>
      <c r="J30" s="93">
        <f t="shared" si="8"/>
        <v>2440000</v>
      </c>
      <c r="K30" s="94">
        <f t="shared" ref="K30" si="10">K31</f>
        <v>90000</v>
      </c>
      <c r="L30" s="94">
        <f t="shared" ref="L30:M30" si="11">L31</f>
        <v>90000</v>
      </c>
      <c r="M30" s="94">
        <f t="shared" si="11"/>
        <v>90000</v>
      </c>
    </row>
    <row r="31" spans="1:13" ht="102">
      <c r="A31" s="12"/>
      <c r="B31" s="32" t="s">
        <v>22</v>
      </c>
      <c r="C31" s="28" t="s">
        <v>5</v>
      </c>
      <c r="D31" s="29" t="s">
        <v>21</v>
      </c>
      <c r="E31" s="33" t="s">
        <v>91</v>
      </c>
      <c r="F31" s="31" t="s">
        <v>6</v>
      </c>
      <c r="G31" s="31"/>
      <c r="H31" s="90">
        <v>2437900</v>
      </c>
      <c r="I31" s="90">
        <v>3189525.29</v>
      </c>
      <c r="J31" s="93">
        <v>2440000</v>
      </c>
      <c r="K31" s="95">
        <v>90000</v>
      </c>
      <c r="L31" s="95">
        <v>90000</v>
      </c>
      <c r="M31" s="95">
        <v>90000</v>
      </c>
    </row>
    <row r="32" spans="1:13" ht="25.5">
      <c r="A32" s="12"/>
      <c r="B32" s="27" t="s">
        <v>23</v>
      </c>
      <c r="C32" s="28"/>
      <c r="D32" s="29"/>
      <c r="E32" s="34"/>
      <c r="F32" s="5"/>
      <c r="G32" s="5"/>
      <c r="H32" s="89">
        <f>H33</f>
        <v>3802467.8</v>
      </c>
      <c r="I32" s="89">
        <f t="shared" ref="I32:M32" si="12">I33</f>
        <v>2808646.3400000003</v>
      </c>
      <c r="J32" s="89">
        <f t="shared" si="12"/>
        <v>3802467.8</v>
      </c>
      <c r="K32" s="96">
        <f t="shared" si="12"/>
        <v>3911842.83</v>
      </c>
      <c r="L32" s="96">
        <f t="shared" si="12"/>
        <v>3895289.7100000004</v>
      </c>
      <c r="M32" s="96">
        <f t="shared" si="12"/>
        <v>3895289.7100000004</v>
      </c>
    </row>
    <row r="33" spans="1:13" ht="30" customHeight="1">
      <c r="A33" s="12"/>
      <c r="B33" s="27" t="s">
        <v>24</v>
      </c>
      <c r="C33" s="28"/>
      <c r="D33" s="29"/>
      <c r="E33" s="30"/>
      <c r="F33" s="31"/>
      <c r="G33" s="31"/>
      <c r="H33" s="89">
        <f>H34+H36+H38+H40</f>
        <v>3802467.8</v>
      </c>
      <c r="I33" s="89">
        <f>I34+I36+I38+I40</f>
        <v>2808646.3400000003</v>
      </c>
      <c r="J33" s="89">
        <f t="shared" ref="J33:M33" si="13">J34+J36+J38+J40</f>
        <v>3802467.8</v>
      </c>
      <c r="K33" s="96">
        <f t="shared" si="13"/>
        <v>3911842.83</v>
      </c>
      <c r="L33" s="96">
        <f t="shared" si="13"/>
        <v>3895289.7100000004</v>
      </c>
      <c r="M33" s="96">
        <f t="shared" si="13"/>
        <v>3895289.7100000004</v>
      </c>
    </row>
    <row r="34" spans="1:13" ht="146.25" customHeight="1">
      <c r="A34" s="12"/>
      <c r="B34" s="32"/>
      <c r="C34" s="28" t="s">
        <v>1</v>
      </c>
      <c r="D34" s="29" t="s">
        <v>27</v>
      </c>
      <c r="E34" s="78" t="s">
        <v>28</v>
      </c>
      <c r="F34" s="31"/>
      <c r="G34" s="31"/>
      <c r="H34" s="90">
        <f>H35</f>
        <v>1736796.46</v>
      </c>
      <c r="I34" s="90">
        <f t="shared" ref="I34:M34" si="14">I35</f>
        <v>1271419.73</v>
      </c>
      <c r="J34" s="90">
        <f t="shared" si="14"/>
        <v>1736796.46</v>
      </c>
      <c r="K34" s="97">
        <f t="shared" si="14"/>
        <v>1433256.28</v>
      </c>
      <c r="L34" s="97">
        <f t="shared" si="14"/>
        <v>1393674.02</v>
      </c>
      <c r="M34" s="97">
        <f t="shared" si="14"/>
        <v>1393674.02</v>
      </c>
    </row>
    <row r="35" spans="1:13" ht="60" customHeight="1">
      <c r="A35" s="12"/>
      <c r="B35" s="32" t="s">
        <v>28</v>
      </c>
      <c r="C35" s="28" t="s">
        <v>25</v>
      </c>
      <c r="D35" s="29" t="s">
        <v>27</v>
      </c>
      <c r="E35" s="33" t="s">
        <v>91</v>
      </c>
      <c r="F35" s="31" t="s">
        <v>26</v>
      </c>
      <c r="G35" s="31"/>
      <c r="H35" s="90">
        <v>1736796.46</v>
      </c>
      <c r="I35" s="90">
        <v>1271419.73</v>
      </c>
      <c r="J35" s="90">
        <v>1736796.46</v>
      </c>
      <c r="K35" s="91">
        <v>1433256.28</v>
      </c>
      <c r="L35" s="91">
        <v>1393674.02</v>
      </c>
      <c r="M35" s="91">
        <v>1393674.02</v>
      </c>
    </row>
    <row r="36" spans="1:13" ht="185.25" customHeight="1">
      <c r="A36" s="12"/>
      <c r="B36" s="32"/>
      <c r="C36" s="28" t="s">
        <v>1</v>
      </c>
      <c r="D36" s="29" t="s">
        <v>29</v>
      </c>
      <c r="E36" s="78" t="s">
        <v>30</v>
      </c>
      <c r="F36" s="31"/>
      <c r="G36" s="31"/>
      <c r="H36" s="90">
        <f>H37</f>
        <v>9387.19</v>
      </c>
      <c r="I36" s="90">
        <f t="shared" ref="I36:L36" si="15">I37</f>
        <v>9666.15</v>
      </c>
      <c r="J36" s="90">
        <f t="shared" si="15"/>
        <v>9387.19</v>
      </c>
      <c r="K36" s="90">
        <f t="shared" si="15"/>
        <v>9451.81</v>
      </c>
      <c r="L36" s="90">
        <f t="shared" si="15"/>
        <v>8919.31</v>
      </c>
      <c r="M36" s="90">
        <f>M37</f>
        <v>8919.31</v>
      </c>
    </row>
    <row r="37" spans="1:13" ht="69" customHeight="1">
      <c r="A37" s="12"/>
      <c r="B37" s="32" t="s">
        <v>30</v>
      </c>
      <c r="C37" s="28" t="s">
        <v>25</v>
      </c>
      <c r="D37" s="29" t="s">
        <v>29</v>
      </c>
      <c r="E37" s="33" t="s">
        <v>91</v>
      </c>
      <c r="F37" s="31" t="s">
        <v>26</v>
      </c>
      <c r="G37" s="31"/>
      <c r="H37" s="90">
        <v>9387.19</v>
      </c>
      <c r="I37" s="90">
        <v>9666.15</v>
      </c>
      <c r="J37" s="90">
        <v>9387.19</v>
      </c>
      <c r="K37" s="92">
        <v>9451.81</v>
      </c>
      <c r="L37" s="92">
        <v>8919.31</v>
      </c>
      <c r="M37" s="92">
        <v>8919.31</v>
      </c>
    </row>
    <row r="38" spans="1:13" ht="162.75" customHeight="1">
      <c r="A38" s="12"/>
      <c r="B38" s="35"/>
      <c r="C38" s="28" t="s">
        <v>1</v>
      </c>
      <c r="D38" s="29" t="s">
        <v>31</v>
      </c>
      <c r="E38" s="78" t="s">
        <v>32</v>
      </c>
      <c r="F38" s="31"/>
      <c r="G38" s="31"/>
      <c r="H38" s="90">
        <f>H39</f>
        <v>2326448.1800000002</v>
      </c>
      <c r="I38" s="90">
        <f t="shared" ref="I38:M38" si="16">I39</f>
        <v>1742595.74</v>
      </c>
      <c r="J38" s="98">
        <f t="shared" si="16"/>
        <v>2326448.1800000002</v>
      </c>
      <c r="K38" s="90">
        <f t="shared" si="16"/>
        <v>2732311.9</v>
      </c>
      <c r="L38" s="90">
        <f t="shared" si="16"/>
        <v>2748019.41</v>
      </c>
      <c r="M38" s="90">
        <f t="shared" si="16"/>
        <v>2748019.41</v>
      </c>
    </row>
    <row r="39" spans="1:13" ht="51">
      <c r="A39" s="12"/>
      <c r="B39" s="32" t="s">
        <v>32</v>
      </c>
      <c r="C39" s="28" t="s">
        <v>25</v>
      </c>
      <c r="D39" s="29" t="s">
        <v>31</v>
      </c>
      <c r="E39" s="33" t="s">
        <v>91</v>
      </c>
      <c r="F39" s="31" t="s">
        <v>26</v>
      </c>
      <c r="G39" s="31"/>
      <c r="H39" s="90">
        <v>2326448.1800000002</v>
      </c>
      <c r="I39" s="90">
        <v>1742595.74</v>
      </c>
      <c r="J39" s="90">
        <v>2326448.1800000002</v>
      </c>
      <c r="K39" s="92">
        <v>2732311.9</v>
      </c>
      <c r="L39" s="92">
        <v>2748019.41</v>
      </c>
      <c r="M39" s="92">
        <v>2748019.41</v>
      </c>
    </row>
    <row r="40" spans="1:13" ht="153">
      <c r="A40" s="12"/>
      <c r="B40" s="35"/>
      <c r="C40" s="28" t="s">
        <v>1</v>
      </c>
      <c r="D40" s="29" t="s">
        <v>33</v>
      </c>
      <c r="E40" s="78" t="s">
        <v>34</v>
      </c>
      <c r="F40" s="31"/>
      <c r="G40" s="31"/>
      <c r="H40" s="99">
        <f>H41</f>
        <v>-270164.03000000003</v>
      </c>
      <c r="I40" s="99">
        <f t="shared" ref="I40:M40" si="17">I41</f>
        <v>-215035.28</v>
      </c>
      <c r="J40" s="99">
        <f t="shared" si="17"/>
        <v>-270164.03000000003</v>
      </c>
      <c r="K40" s="99">
        <f t="shared" si="17"/>
        <v>-263177.15999999997</v>
      </c>
      <c r="L40" s="99">
        <f t="shared" si="17"/>
        <v>-255323.03</v>
      </c>
      <c r="M40" s="99">
        <f t="shared" si="17"/>
        <v>-255323.03</v>
      </c>
    </row>
    <row r="41" spans="1:13" ht="61.5" customHeight="1">
      <c r="A41" s="12"/>
      <c r="B41" s="32" t="s">
        <v>34</v>
      </c>
      <c r="C41" s="28" t="s">
        <v>25</v>
      </c>
      <c r="D41" s="29" t="s">
        <v>33</v>
      </c>
      <c r="E41" s="33" t="s">
        <v>91</v>
      </c>
      <c r="F41" s="31" t="s">
        <v>26</v>
      </c>
      <c r="G41" s="31"/>
      <c r="H41" s="99">
        <v>-270164.03000000003</v>
      </c>
      <c r="I41" s="99">
        <v>-215035.28</v>
      </c>
      <c r="J41" s="99">
        <v>-270164.03000000003</v>
      </c>
      <c r="K41" s="95">
        <v>-263177.15999999997</v>
      </c>
      <c r="L41" s="95">
        <v>-255323.03</v>
      </c>
      <c r="M41" s="95">
        <v>-255323.03</v>
      </c>
    </row>
    <row r="42" spans="1:13">
      <c r="A42" s="12"/>
      <c r="B42" s="27" t="s">
        <v>35</v>
      </c>
      <c r="C42" s="28"/>
      <c r="D42" s="29"/>
      <c r="E42" s="34"/>
      <c r="F42" s="5"/>
      <c r="G42" s="5"/>
      <c r="H42" s="89">
        <f>H53+H58+H44</f>
        <v>60934008</v>
      </c>
      <c r="I42" s="89">
        <f>I53+I58+I44</f>
        <v>45132696.290000007</v>
      </c>
      <c r="J42" s="89">
        <f>J53+J58+J44</f>
        <v>63028719.769999996</v>
      </c>
      <c r="K42" s="89">
        <f>K53+K58+K44</f>
        <v>61380000</v>
      </c>
      <c r="L42" s="89">
        <f t="shared" ref="L42:M42" si="18">L53+L58+L44</f>
        <v>29603200</v>
      </c>
      <c r="M42" s="89">
        <f t="shared" si="18"/>
        <v>19295000</v>
      </c>
    </row>
    <row r="43" spans="1:13" ht="37.5" customHeight="1">
      <c r="A43" s="12"/>
      <c r="B43" s="56" t="s">
        <v>351</v>
      </c>
      <c r="H43" s="100"/>
      <c r="I43" s="100"/>
      <c r="J43" s="100"/>
      <c r="K43" s="101"/>
      <c r="L43" s="101"/>
      <c r="M43" s="101"/>
    </row>
    <row r="44" spans="1:13" ht="60" customHeight="1">
      <c r="A44" s="12"/>
      <c r="B44" s="70"/>
      <c r="C44" s="28" t="s">
        <v>1</v>
      </c>
      <c r="D44" s="29" t="s">
        <v>352</v>
      </c>
      <c r="E44" s="29" t="s">
        <v>351</v>
      </c>
      <c r="F44" s="31"/>
      <c r="G44" s="31"/>
      <c r="H44" s="89">
        <f>H45+H49</f>
        <v>10411008</v>
      </c>
      <c r="I44" s="89">
        <f t="shared" ref="I44:J44" si="19">I45+I49</f>
        <v>8723624.7400000002</v>
      </c>
      <c r="J44" s="89">
        <f t="shared" si="19"/>
        <v>12354000</v>
      </c>
      <c r="K44" s="89">
        <f>K45+K49</f>
        <v>12885000</v>
      </c>
      <c r="L44" s="89">
        <f t="shared" ref="L44:M44" si="20">L45+L49</f>
        <v>13465000</v>
      </c>
      <c r="M44" s="89">
        <f t="shared" si="20"/>
        <v>14057000</v>
      </c>
    </row>
    <row r="45" spans="1:13" ht="37.5" customHeight="1">
      <c r="A45" s="12"/>
      <c r="B45" s="67" t="s">
        <v>354</v>
      </c>
      <c r="C45" s="28" t="s">
        <v>1</v>
      </c>
      <c r="D45" s="29" t="s">
        <v>353</v>
      </c>
      <c r="F45" s="31"/>
      <c r="G45" s="31"/>
      <c r="H45" s="90">
        <f>H46</f>
        <v>7713365</v>
      </c>
      <c r="I45" s="90">
        <f t="shared" ref="I45:K46" si="21">I46</f>
        <v>6537680.75</v>
      </c>
      <c r="J45" s="90">
        <f t="shared" si="21"/>
        <v>8993700</v>
      </c>
      <c r="K45" s="90">
        <f t="shared" si="21"/>
        <v>9380280</v>
      </c>
      <c r="L45" s="90">
        <f t="shared" ref="L45:M45" si="22">L46</f>
        <v>9802520</v>
      </c>
      <c r="M45" s="90">
        <f t="shared" si="22"/>
        <v>10233500</v>
      </c>
    </row>
    <row r="46" spans="1:13" ht="37.5" customHeight="1">
      <c r="A46" s="12"/>
      <c r="B46" s="70"/>
      <c r="C46" s="28" t="s">
        <v>1</v>
      </c>
      <c r="D46" s="29" t="s">
        <v>353</v>
      </c>
      <c r="E46" s="33" t="s">
        <v>91</v>
      </c>
      <c r="F46" s="31" t="s">
        <v>6</v>
      </c>
      <c r="G46" s="31"/>
      <c r="H46" s="90">
        <f>H47</f>
        <v>7713365</v>
      </c>
      <c r="I46" s="90">
        <f>I47</f>
        <v>6537680.75</v>
      </c>
      <c r="J46" s="90">
        <f t="shared" si="21"/>
        <v>8993700</v>
      </c>
      <c r="K46" s="90">
        <f t="shared" si="21"/>
        <v>9380280</v>
      </c>
      <c r="L46" s="90">
        <f t="shared" ref="L46:M46" si="23">L47</f>
        <v>9802520</v>
      </c>
      <c r="M46" s="90">
        <f t="shared" si="23"/>
        <v>10233500</v>
      </c>
    </row>
    <row r="47" spans="1:13" ht="37.5" customHeight="1">
      <c r="A47" s="12"/>
      <c r="B47" s="67" t="s">
        <v>354</v>
      </c>
      <c r="C47" s="28" t="s">
        <v>1</v>
      </c>
      <c r="D47" s="29" t="s">
        <v>357</v>
      </c>
      <c r="E47" s="69"/>
      <c r="F47" s="31"/>
      <c r="G47" s="31"/>
      <c r="H47" s="90">
        <f>H48</f>
        <v>7713365</v>
      </c>
      <c r="I47" s="90">
        <f>I48</f>
        <v>6537680.75</v>
      </c>
      <c r="J47" s="90">
        <v>8993700</v>
      </c>
      <c r="K47" s="90">
        <v>9380280</v>
      </c>
      <c r="L47" s="90">
        <v>9802520</v>
      </c>
      <c r="M47" s="90">
        <v>10233500</v>
      </c>
    </row>
    <row r="48" spans="1:13" ht="37.5" customHeight="1">
      <c r="A48" s="12"/>
      <c r="B48" s="70"/>
      <c r="C48" s="28" t="s">
        <v>5</v>
      </c>
      <c r="D48" s="29" t="s">
        <v>357</v>
      </c>
      <c r="E48" s="33" t="s">
        <v>91</v>
      </c>
      <c r="F48" s="31" t="s">
        <v>6</v>
      </c>
      <c r="G48" s="31"/>
      <c r="H48" s="90">
        <v>7713365</v>
      </c>
      <c r="I48" s="90">
        <v>6537680.75</v>
      </c>
      <c r="J48" s="90">
        <v>7713365</v>
      </c>
      <c r="K48" s="90">
        <v>7210265</v>
      </c>
      <c r="L48" s="90">
        <v>7452872</v>
      </c>
      <c r="M48" s="90">
        <v>7715953</v>
      </c>
    </row>
    <row r="49" spans="1:13" ht="37.5" customHeight="1">
      <c r="A49" s="12"/>
      <c r="B49" s="67" t="s">
        <v>355</v>
      </c>
      <c r="C49" s="28" t="s">
        <v>1</v>
      </c>
      <c r="D49" s="29" t="s">
        <v>356</v>
      </c>
      <c r="F49" s="31"/>
      <c r="G49" s="31"/>
      <c r="H49" s="90">
        <f>H50</f>
        <v>2697643</v>
      </c>
      <c r="I49" s="90">
        <f t="shared" ref="I49:J49" si="24">I50</f>
        <v>2185943.9900000002</v>
      </c>
      <c r="J49" s="90">
        <f t="shared" si="24"/>
        <v>3360300</v>
      </c>
      <c r="K49" s="90">
        <f>K50</f>
        <v>3504720</v>
      </c>
      <c r="L49" s="90">
        <f t="shared" ref="L49:M49" si="25">L50</f>
        <v>3662480</v>
      </c>
      <c r="M49" s="90">
        <f t="shared" si="25"/>
        <v>3823500</v>
      </c>
    </row>
    <row r="50" spans="1:13" ht="37.5" customHeight="1">
      <c r="A50" s="12"/>
      <c r="B50" s="70"/>
      <c r="C50" s="28" t="s">
        <v>1</v>
      </c>
      <c r="D50" s="29" t="s">
        <v>356</v>
      </c>
      <c r="E50" s="33" t="s">
        <v>91</v>
      </c>
      <c r="F50" s="31" t="s">
        <v>6</v>
      </c>
      <c r="G50" s="31"/>
      <c r="H50" s="90">
        <f>H51</f>
        <v>2697643</v>
      </c>
      <c r="I50" s="90">
        <f t="shared" ref="I50:J50" si="26">I51</f>
        <v>2185943.9900000002</v>
      </c>
      <c r="J50" s="90">
        <f t="shared" si="26"/>
        <v>3360300</v>
      </c>
      <c r="K50" s="90">
        <f>K51</f>
        <v>3504720</v>
      </c>
      <c r="L50" s="90">
        <f t="shared" ref="L50:M51" si="27">L51</f>
        <v>3662480</v>
      </c>
      <c r="M50" s="90">
        <f t="shared" si="27"/>
        <v>3823500</v>
      </c>
    </row>
    <row r="51" spans="1:13" ht="55.5" customHeight="1">
      <c r="A51" s="12"/>
      <c r="B51" s="67" t="s">
        <v>358</v>
      </c>
      <c r="C51" s="28" t="s">
        <v>1</v>
      </c>
      <c r="D51" s="29" t="s">
        <v>359</v>
      </c>
      <c r="E51" s="33"/>
      <c r="F51" s="31"/>
      <c r="G51" s="31"/>
      <c r="H51" s="90">
        <f>H52</f>
        <v>2697643</v>
      </c>
      <c r="I51" s="90">
        <f>I52</f>
        <v>2185943.9900000002</v>
      </c>
      <c r="J51" s="90">
        <f>J52</f>
        <v>3360300</v>
      </c>
      <c r="K51" s="90">
        <f t="shared" ref="K51" si="28">K52</f>
        <v>3504720</v>
      </c>
      <c r="L51" s="90">
        <f t="shared" si="27"/>
        <v>3662480</v>
      </c>
      <c r="M51" s="90">
        <f t="shared" si="27"/>
        <v>3823500</v>
      </c>
    </row>
    <row r="52" spans="1:13" ht="37.5" customHeight="1">
      <c r="A52" s="12"/>
      <c r="B52" s="71"/>
      <c r="C52" s="28" t="s">
        <v>5</v>
      </c>
      <c r="D52" s="29" t="s">
        <v>359</v>
      </c>
      <c r="E52" s="33" t="s">
        <v>91</v>
      </c>
      <c r="F52" s="31" t="s">
        <v>6</v>
      </c>
      <c r="G52" s="31"/>
      <c r="H52" s="90">
        <v>2697643</v>
      </c>
      <c r="I52" s="90">
        <v>2185943.9900000002</v>
      </c>
      <c r="J52" s="90">
        <v>3360300</v>
      </c>
      <c r="K52" s="90">
        <v>3504720</v>
      </c>
      <c r="L52" s="90">
        <v>3662480</v>
      </c>
      <c r="M52" s="90">
        <v>3823500</v>
      </c>
    </row>
    <row r="53" spans="1:13" ht="37.5" customHeight="1">
      <c r="A53" s="12"/>
      <c r="B53" s="16" t="s">
        <v>135</v>
      </c>
      <c r="C53" s="72"/>
      <c r="D53" s="29"/>
      <c r="E53" s="30"/>
      <c r="F53" s="31"/>
      <c r="G53" s="31"/>
      <c r="H53" s="89">
        <f t="shared" ref="H53:M53" si="29">H54+H56</f>
        <v>45955000</v>
      </c>
      <c r="I53" s="89">
        <f>I54+I56</f>
        <v>34293247.160000004</v>
      </c>
      <c r="J53" s="89">
        <f>J54+J56</f>
        <v>46106719.769999996</v>
      </c>
      <c r="K53" s="89">
        <f t="shared" si="29"/>
        <v>43601000</v>
      </c>
      <c r="L53" s="89">
        <f t="shared" si="29"/>
        <v>10900200</v>
      </c>
      <c r="M53" s="89">
        <f t="shared" si="29"/>
        <v>0</v>
      </c>
    </row>
    <row r="54" spans="1:13" ht="59.25" customHeight="1">
      <c r="A54" s="12"/>
      <c r="B54" s="32"/>
      <c r="C54" s="28" t="s">
        <v>1</v>
      </c>
      <c r="D54" s="29" t="s">
        <v>138</v>
      </c>
      <c r="E54" s="15" t="s">
        <v>135</v>
      </c>
      <c r="F54" s="31"/>
      <c r="G54" s="31"/>
      <c r="H54" s="90">
        <f>H55</f>
        <v>45942538.850000001</v>
      </c>
      <c r="I54" s="90">
        <f t="shared" ref="I54:M54" si="30">I55</f>
        <v>34278186.07</v>
      </c>
      <c r="J54" s="90">
        <f t="shared" si="30"/>
        <v>46092644.229999997</v>
      </c>
      <c r="K54" s="90">
        <f t="shared" si="30"/>
        <v>43601000</v>
      </c>
      <c r="L54" s="90">
        <f t="shared" si="30"/>
        <v>10900200</v>
      </c>
      <c r="M54" s="90">
        <f t="shared" si="30"/>
        <v>0</v>
      </c>
    </row>
    <row r="55" spans="1:13" ht="63.75" customHeight="1">
      <c r="A55" s="12"/>
      <c r="B55" s="32" t="s">
        <v>136</v>
      </c>
      <c r="C55" s="28" t="s">
        <v>5</v>
      </c>
      <c r="D55" s="29" t="s">
        <v>137</v>
      </c>
      <c r="E55" s="33" t="s">
        <v>91</v>
      </c>
      <c r="F55" s="31" t="s">
        <v>6</v>
      </c>
      <c r="G55" s="31"/>
      <c r="H55" s="90">
        <v>45942538.850000001</v>
      </c>
      <c r="I55" s="90">
        <v>34278186.07</v>
      </c>
      <c r="J55" s="90">
        <v>46092644.229999997</v>
      </c>
      <c r="K55" s="92">
        <v>43601000</v>
      </c>
      <c r="L55" s="92">
        <v>10900200</v>
      </c>
      <c r="M55" s="92">
        <v>0</v>
      </c>
    </row>
    <row r="56" spans="1:13" ht="103.5" customHeight="1">
      <c r="A56" s="12"/>
      <c r="B56" s="35"/>
      <c r="C56" s="28" t="s">
        <v>1</v>
      </c>
      <c r="D56" s="29" t="s">
        <v>140</v>
      </c>
      <c r="E56" s="14" t="s">
        <v>139</v>
      </c>
      <c r="F56" s="31"/>
      <c r="G56" s="31"/>
      <c r="H56" s="90">
        <f>H57</f>
        <v>12461.15</v>
      </c>
      <c r="I56" s="90">
        <f t="shared" ref="I56:M56" si="31">I57</f>
        <v>15061.09</v>
      </c>
      <c r="J56" s="90">
        <v>14075.54</v>
      </c>
      <c r="K56" s="90">
        <f t="shared" si="31"/>
        <v>0</v>
      </c>
      <c r="L56" s="90">
        <f t="shared" si="31"/>
        <v>0</v>
      </c>
      <c r="M56" s="90">
        <f t="shared" si="31"/>
        <v>0</v>
      </c>
    </row>
    <row r="57" spans="1:13" ht="59.25" customHeight="1">
      <c r="A57" s="12"/>
      <c r="B57" s="32" t="s">
        <v>142</v>
      </c>
      <c r="C57" s="28" t="s">
        <v>5</v>
      </c>
      <c r="D57" s="29" t="s">
        <v>141</v>
      </c>
      <c r="E57" s="33" t="s">
        <v>91</v>
      </c>
      <c r="F57" s="31" t="s">
        <v>6</v>
      </c>
      <c r="G57" s="31"/>
      <c r="H57" s="90">
        <v>12461.15</v>
      </c>
      <c r="I57" s="90">
        <v>15061.09</v>
      </c>
      <c r="J57" s="90">
        <v>14075.54</v>
      </c>
      <c r="K57" s="92">
        <v>0</v>
      </c>
      <c r="L57" s="92">
        <v>0</v>
      </c>
      <c r="M57" s="92">
        <v>0</v>
      </c>
    </row>
    <row r="58" spans="1:13" ht="59.25" customHeight="1">
      <c r="A58" s="12"/>
      <c r="B58" s="17" t="s">
        <v>143</v>
      </c>
      <c r="C58" s="28"/>
      <c r="D58" s="29"/>
      <c r="E58" s="30"/>
      <c r="F58" s="31"/>
      <c r="G58" s="31"/>
      <c r="H58" s="89">
        <f>H59</f>
        <v>4568000</v>
      </c>
      <c r="I58" s="89">
        <f t="shared" ref="I58:M59" si="32">I59</f>
        <v>2115824.39</v>
      </c>
      <c r="J58" s="89">
        <f t="shared" si="32"/>
        <v>4568000</v>
      </c>
      <c r="K58" s="89">
        <f t="shared" si="32"/>
        <v>4894000</v>
      </c>
      <c r="L58" s="89">
        <f t="shared" si="32"/>
        <v>5238000</v>
      </c>
      <c r="M58" s="89">
        <f t="shared" si="32"/>
        <v>5238000</v>
      </c>
    </row>
    <row r="59" spans="1:13" ht="90" customHeight="1">
      <c r="A59" s="12"/>
      <c r="B59" s="32"/>
      <c r="C59" s="28" t="s">
        <v>1</v>
      </c>
      <c r="D59" s="29" t="s">
        <v>146</v>
      </c>
      <c r="E59" s="14" t="s">
        <v>144</v>
      </c>
      <c r="F59" s="31"/>
      <c r="G59" s="31"/>
      <c r="H59" s="90">
        <f>H60</f>
        <v>4568000</v>
      </c>
      <c r="I59" s="90">
        <f t="shared" si="32"/>
        <v>2115824.39</v>
      </c>
      <c r="J59" s="90">
        <f t="shared" si="32"/>
        <v>4568000</v>
      </c>
      <c r="K59" s="90">
        <f t="shared" si="32"/>
        <v>4894000</v>
      </c>
      <c r="L59" s="90">
        <f t="shared" si="32"/>
        <v>5238000</v>
      </c>
      <c r="M59" s="90">
        <f t="shared" si="32"/>
        <v>5238000</v>
      </c>
    </row>
    <row r="60" spans="1:13" ht="59.25" customHeight="1">
      <c r="A60" s="12"/>
      <c r="B60" s="14" t="s">
        <v>145</v>
      </c>
      <c r="C60" s="28" t="s">
        <v>5</v>
      </c>
      <c r="D60" s="29" t="s">
        <v>147</v>
      </c>
      <c r="E60" s="33" t="s">
        <v>91</v>
      </c>
      <c r="F60" s="31" t="s">
        <v>6</v>
      </c>
      <c r="G60" s="31"/>
      <c r="H60" s="90">
        <v>4568000</v>
      </c>
      <c r="I60" s="90">
        <v>2115824.39</v>
      </c>
      <c r="J60" s="90">
        <v>4568000</v>
      </c>
      <c r="K60" s="92">
        <v>4894000</v>
      </c>
      <c r="L60" s="92">
        <v>5238000</v>
      </c>
      <c r="M60" s="92">
        <v>5238000</v>
      </c>
    </row>
    <row r="61" spans="1:13">
      <c r="A61" s="12"/>
      <c r="B61" s="27" t="s">
        <v>36</v>
      </c>
      <c r="C61" s="28"/>
      <c r="D61" s="29"/>
      <c r="E61" s="34"/>
      <c r="F61" s="5"/>
      <c r="G61" s="5"/>
      <c r="H61" s="89">
        <f>H62+H65</f>
        <v>55507000</v>
      </c>
      <c r="I61" s="89">
        <f t="shared" ref="I61:M61" si="33">I62+I65</f>
        <v>24515610.809999999</v>
      </c>
      <c r="J61" s="89">
        <f t="shared" si="33"/>
        <v>47952600</v>
      </c>
      <c r="K61" s="89">
        <f t="shared" si="33"/>
        <v>48480000</v>
      </c>
      <c r="L61" s="89">
        <f t="shared" si="33"/>
        <v>51604000</v>
      </c>
      <c r="M61" s="89">
        <f t="shared" si="33"/>
        <v>54834000</v>
      </c>
    </row>
    <row r="62" spans="1:13">
      <c r="A62" s="12"/>
      <c r="B62" s="16" t="s">
        <v>148</v>
      </c>
      <c r="C62" s="28"/>
      <c r="D62" s="29"/>
      <c r="E62" s="30"/>
      <c r="F62" s="31"/>
      <c r="G62" s="31"/>
      <c r="H62" s="89">
        <f>H63</f>
        <v>29376000</v>
      </c>
      <c r="I62" s="89">
        <f t="shared" ref="I62:M63" si="34">I63</f>
        <v>8194513.1299999999</v>
      </c>
      <c r="J62" s="89">
        <f t="shared" si="34"/>
        <v>23585600</v>
      </c>
      <c r="K62" s="89">
        <f t="shared" si="34"/>
        <v>23895000</v>
      </c>
      <c r="L62" s="89">
        <f t="shared" si="34"/>
        <v>26284000</v>
      </c>
      <c r="M62" s="89">
        <f t="shared" si="34"/>
        <v>28913000</v>
      </c>
    </row>
    <row r="63" spans="1:13" ht="120" customHeight="1">
      <c r="A63" s="12"/>
      <c r="B63" s="32"/>
      <c r="C63" s="28" t="s">
        <v>1</v>
      </c>
      <c r="D63" s="29" t="s">
        <v>150</v>
      </c>
      <c r="E63" s="15" t="s">
        <v>149</v>
      </c>
      <c r="F63" s="31"/>
      <c r="G63" s="31"/>
      <c r="H63" s="90">
        <f>H64</f>
        <v>29376000</v>
      </c>
      <c r="I63" s="90">
        <f t="shared" si="34"/>
        <v>8194513.1299999999</v>
      </c>
      <c r="J63" s="90">
        <f t="shared" si="34"/>
        <v>23585600</v>
      </c>
      <c r="K63" s="90">
        <f t="shared" si="34"/>
        <v>23895000</v>
      </c>
      <c r="L63" s="90">
        <f t="shared" si="34"/>
        <v>26284000</v>
      </c>
      <c r="M63" s="90">
        <f t="shared" si="34"/>
        <v>28913000</v>
      </c>
    </row>
    <row r="64" spans="1:13" ht="65.25" customHeight="1">
      <c r="A64" s="12"/>
      <c r="B64" s="15" t="s">
        <v>154</v>
      </c>
      <c r="C64" s="28" t="s">
        <v>5</v>
      </c>
      <c r="D64" s="29" t="s">
        <v>307</v>
      </c>
      <c r="E64" s="33" t="s">
        <v>91</v>
      </c>
      <c r="F64" s="31" t="s">
        <v>6</v>
      </c>
      <c r="G64" s="31"/>
      <c r="H64" s="90">
        <v>29376000</v>
      </c>
      <c r="I64" s="90">
        <v>8194513.1299999999</v>
      </c>
      <c r="J64" s="90">
        <v>23585600</v>
      </c>
      <c r="K64" s="92">
        <v>23895000</v>
      </c>
      <c r="L64" s="92">
        <v>26284000</v>
      </c>
      <c r="M64" s="92">
        <v>28913000</v>
      </c>
    </row>
    <row r="65" spans="1:13">
      <c r="A65" s="12"/>
      <c r="B65" s="16" t="s">
        <v>151</v>
      </c>
      <c r="C65" s="28"/>
      <c r="D65" s="29"/>
      <c r="E65" s="34"/>
      <c r="F65" s="5"/>
      <c r="G65" s="5"/>
      <c r="H65" s="89">
        <f>H68+H66</f>
        <v>26131000</v>
      </c>
      <c r="I65" s="89">
        <f t="shared" ref="I65:M65" si="35">I68+I66</f>
        <v>16321097.68</v>
      </c>
      <c r="J65" s="89">
        <f t="shared" si="35"/>
        <v>24367000</v>
      </c>
      <c r="K65" s="89">
        <f t="shared" si="35"/>
        <v>24585000</v>
      </c>
      <c r="L65" s="89">
        <f t="shared" si="35"/>
        <v>25320000</v>
      </c>
      <c r="M65" s="89">
        <f t="shared" si="35"/>
        <v>25921000</v>
      </c>
    </row>
    <row r="66" spans="1:13" ht="37.5" customHeight="1">
      <c r="A66" s="12"/>
      <c r="B66" s="35"/>
      <c r="C66" s="28" t="s">
        <v>1</v>
      </c>
      <c r="D66" s="29" t="s">
        <v>157</v>
      </c>
      <c r="E66" s="15" t="s">
        <v>152</v>
      </c>
      <c r="F66" s="31"/>
      <c r="G66" s="31"/>
      <c r="H66" s="90">
        <f>H67</f>
        <v>19298000</v>
      </c>
      <c r="I66" s="90">
        <f t="shared" ref="I66:M66" si="36">I67</f>
        <v>13665045.880000001</v>
      </c>
      <c r="J66" s="90">
        <f t="shared" si="36"/>
        <v>18093000</v>
      </c>
      <c r="K66" s="90">
        <f t="shared" si="36"/>
        <v>17675000</v>
      </c>
      <c r="L66" s="90">
        <f t="shared" si="36"/>
        <v>17650000</v>
      </c>
      <c r="M66" s="90">
        <f t="shared" si="36"/>
        <v>17438000</v>
      </c>
    </row>
    <row r="67" spans="1:13" ht="51">
      <c r="A67" s="12"/>
      <c r="B67" s="14" t="s">
        <v>155</v>
      </c>
      <c r="C67" s="28" t="s">
        <v>5</v>
      </c>
      <c r="D67" s="29" t="s">
        <v>308</v>
      </c>
      <c r="E67" s="33" t="s">
        <v>91</v>
      </c>
      <c r="F67" s="31" t="s">
        <v>6</v>
      </c>
      <c r="G67" s="31"/>
      <c r="H67" s="90">
        <v>19298000</v>
      </c>
      <c r="I67" s="90">
        <v>13665045.880000001</v>
      </c>
      <c r="J67" s="90">
        <v>18093000</v>
      </c>
      <c r="K67" s="92">
        <v>17675000</v>
      </c>
      <c r="L67" s="92">
        <v>17650000</v>
      </c>
      <c r="M67" s="92">
        <v>17438000</v>
      </c>
    </row>
    <row r="68" spans="1:13" ht="33.75" customHeight="1">
      <c r="A68" s="12"/>
      <c r="B68" s="35"/>
      <c r="C68" s="28" t="s">
        <v>1</v>
      </c>
      <c r="D68" s="29" t="s">
        <v>158</v>
      </c>
      <c r="E68" s="15" t="s">
        <v>153</v>
      </c>
      <c r="F68" s="31"/>
      <c r="G68" s="31"/>
      <c r="H68" s="90">
        <f>H69</f>
        <v>6833000</v>
      </c>
      <c r="I68" s="90">
        <f t="shared" ref="I68:M68" si="37">I69</f>
        <v>2656051.7999999998</v>
      </c>
      <c r="J68" s="90">
        <f t="shared" si="37"/>
        <v>6274000</v>
      </c>
      <c r="K68" s="90">
        <f t="shared" si="37"/>
        <v>6910000</v>
      </c>
      <c r="L68" s="90">
        <f t="shared" si="37"/>
        <v>7670000</v>
      </c>
      <c r="M68" s="90">
        <f t="shared" si="37"/>
        <v>8483000</v>
      </c>
    </row>
    <row r="69" spans="1:13" ht="48.75" customHeight="1">
      <c r="A69" s="12"/>
      <c r="B69" s="14" t="s">
        <v>156</v>
      </c>
      <c r="C69" s="28" t="s">
        <v>5</v>
      </c>
      <c r="D69" s="29" t="s">
        <v>309</v>
      </c>
      <c r="E69" s="33" t="s">
        <v>91</v>
      </c>
      <c r="F69" s="31" t="s">
        <v>6</v>
      </c>
      <c r="G69" s="31"/>
      <c r="H69" s="90">
        <v>6833000</v>
      </c>
      <c r="I69" s="90">
        <v>2656051.7999999998</v>
      </c>
      <c r="J69" s="90">
        <v>6274000</v>
      </c>
      <c r="K69" s="92">
        <v>6910000</v>
      </c>
      <c r="L69" s="92">
        <v>7670000</v>
      </c>
      <c r="M69" s="92">
        <v>8483000</v>
      </c>
    </row>
    <row r="70" spans="1:13">
      <c r="A70" s="12"/>
      <c r="B70" s="17" t="s">
        <v>37</v>
      </c>
      <c r="C70" s="28"/>
      <c r="D70" s="29"/>
      <c r="E70" s="33"/>
      <c r="F70" s="31"/>
      <c r="G70" s="31"/>
      <c r="H70" s="89">
        <f>H71+H74</f>
        <v>9661000</v>
      </c>
      <c r="I70" s="89">
        <f t="shared" ref="I70:M70" si="38">I71+I74</f>
        <v>7181946.9000000004</v>
      </c>
      <c r="J70" s="89">
        <f t="shared" si="38"/>
        <v>9305548.0999999996</v>
      </c>
      <c r="K70" s="89">
        <f t="shared" si="38"/>
        <v>9286000</v>
      </c>
      <c r="L70" s="89">
        <f t="shared" si="38"/>
        <v>9286000</v>
      </c>
      <c r="M70" s="89">
        <f t="shared" si="38"/>
        <v>9286000</v>
      </c>
    </row>
    <row r="71" spans="1:13" ht="25.5">
      <c r="A71" s="12"/>
      <c r="B71" s="16" t="s">
        <v>159</v>
      </c>
      <c r="C71" s="28"/>
      <c r="D71" s="29"/>
      <c r="E71" s="33"/>
      <c r="F71" s="31"/>
      <c r="G71" s="31"/>
      <c r="H71" s="90">
        <f>H72</f>
        <v>9641000</v>
      </c>
      <c r="I71" s="90">
        <f t="shared" ref="I71:M71" si="39">I72</f>
        <v>7161946.9000000004</v>
      </c>
      <c r="J71" s="90">
        <f t="shared" si="39"/>
        <v>9285548.0999999996</v>
      </c>
      <c r="K71" s="90">
        <f t="shared" si="39"/>
        <v>9286000</v>
      </c>
      <c r="L71" s="90">
        <f t="shared" si="39"/>
        <v>9286000</v>
      </c>
      <c r="M71" s="90">
        <f t="shared" si="39"/>
        <v>9286000</v>
      </c>
    </row>
    <row r="72" spans="1:13" ht="78" customHeight="1">
      <c r="A72" s="12"/>
      <c r="B72" s="35"/>
      <c r="C72" s="28" t="s">
        <v>1</v>
      </c>
      <c r="D72" s="29" t="s">
        <v>160</v>
      </c>
      <c r="E72" s="14" t="s">
        <v>159</v>
      </c>
      <c r="F72" s="31"/>
      <c r="G72" s="31"/>
      <c r="H72" s="90">
        <f>H73</f>
        <v>9641000</v>
      </c>
      <c r="I72" s="90">
        <f t="shared" ref="I72:M72" si="40">I73</f>
        <v>7161946.9000000004</v>
      </c>
      <c r="J72" s="90">
        <f t="shared" si="40"/>
        <v>9285548.0999999996</v>
      </c>
      <c r="K72" s="90">
        <f t="shared" si="40"/>
        <v>9286000</v>
      </c>
      <c r="L72" s="90">
        <f t="shared" si="40"/>
        <v>9286000</v>
      </c>
      <c r="M72" s="90">
        <f t="shared" si="40"/>
        <v>9286000</v>
      </c>
    </row>
    <row r="73" spans="1:13" ht="63.75">
      <c r="A73" s="12"/>
      <c r="B73" s="15" t="s">
        <v>166</v>
      </c>
      <c r="C73" s="28" t="s">
        <v>5</v>
      </c>
      <c r="D73" s="29" t="s">
        <v>161</v>
      </c>
      <c r="E73" s="33" t="s">
        <v>91</v>
      </c>
      <c r="F73" s="31" t="s">
        <v>6</v>
      </c>
      <c r="G73" s="31"/>
      <c r="H73" s="90">
        <v>9641000</v>
      </c>
      <c r="I73" s="90">
        <v>7161946.9000000004</v>
      </c>
      <c r="J73" s="90">
        <v>9285548.0999999996</v>
      </c>
      <c r="K73" s="92">
        <v>9286000</v>
      </c>
      <c r="L73" s="92">
        <v>9286000</v>
      </c>
      <c r="M73" s="92">
        <v>9286000</v>
      </c>
    </row>
    <row r="74" spans="1:13" ht="25.5">
      <c r="A74" s="12"/>
      <c r="B74" s="16" t="s">
        <v>39</v>
      </c>
      <c r="C74" s="28"/>
      <c r="D74" s="29"/>
      <c r="E74" s="33"/>
      <c r="F74" s="31"/>
      <c r="G74" s="31"/>
      <c r="H74" s="90">
        <f>H75</f>
        <v>20000</v>
      </c>
      <c r="I74" s="90">
        <f t="shared" ref="I74:M74" si="41">I75</f>
        <v>20000</v>
      </c>
      <c r="J74" s="90">
        <f t="shared" si="41"/>
        <v>20000</v>
      </c>
      <c r="K74" s="90">
        <f t="shared" si="41"/>
        <v>0</v>
      </c>
      <c r="L74" s="90">
        <f t="shared" si="41"/>
        <v>0</v>
      </c>
      <c r="M74" s="90">
        <f t="shared" si="41"/>
        <v>0</v>
      </c>
    </row>
    <row r="75" spans="1:13" ht="89.25">
      <c r="A75" s="12"/>
      <c r="B75" s="18"/>
      <c r="C75" s="28" t="s">
        <v>1</v>
      </c>
      <c r="D75" s="29" t="s">
        <v>162</v>
      </c>
      <c r="E75" s="14" t="s">
        <v>39</v>
      </c>
      <c r="F75" s="31"/>
      <c r="G75" s="31"/>
      <c r="H75" s="90">
        <f>H76</f>
        <v>20000</v>
      </c>
      <c r="I75" s="90">
        <f>I76</f>
        <v>20000</v>
      </c>
      <c r="J75" s="90">
        <f>J76</f>
        <v>20000</v>
      </c>
      <c r="K75" s="90">
        <f>K76</f>
        <v>0</v>
      </c>
      <c r="L75" s="90">
        <f>L76</f>
        <v>0</v>
      </c>
      <c r="M75" s="90">
        <f>M76</f>
        <v>0</v>
      </c>
    </row>
    <row r="76" spans="1:13" ht="51">
      <c r="A76" s="12"/>
      <c r="B76" s="15" t="s">
        <v>167</v>
      </c>
      <c r="C76" s="28" t="s">
        <v>163</v>
      </c>
      <c r="D76" s="29" t="s">
        <v>165</v>
      </c>
      <c r="E76" s="33" t="s">
        <v>91</v>
      </c>
      <c r="F76" s="31" t="s">
        <v>164</v>
      </c>
      <c r="G76" s="31"/>
      <c r="H76" s="90">
        <v>20000</v>
      </c>
      <c r="I76" s="90">
        <v>20000</v>
      </c>
      <c r="J76" s="90">
        <v>20000</v>
      </c>
      <c r="K76" s="92">
        <v>0</v>
      </c>
      <c r="L76" s="92">
        <v>0</v>
      </c>
      <c r="M76" s="92">
        <v>0</v>
      </c>
    </row>
    <row r="77" spans="1:13">
      <c r="A77" s="12"/>
      <c r="B77" s="18"/>
      <c r="C77" s="28"/>
      <c r="D77" s="29"/>
      <c r="E77" s="33"/>
      <c r="F77" s="31"/>
      <c r="G77" s="31"/>
      <c r="H77" s="89">
        <f>H78</f>
        <v>4.6900000000000004</v>
      </c>
      <c r="I77" s="89">
        <f>I78</f>
        <v>4.71</v>
      </c>
      <c r="J77" s="89">
        <f>J78</f>
        <v>4.71</v>
      </c>
      <c r="K77" s="92">
        <f>K78</f>
        <v>0</v>
      </c>
      <c r="L77" s="92">
        <f t="shared" ref="L77:M77" si="42">L78</f>
        <v>0</v>
      </c>
      <c r="M77" s="92">
        <f t="shared" si="42"/>
        <v>0</v>
      </c>
    </row>
    <row r="78" spans="1:13">
      <c r="A78" s="12"/>
      <c r="B78" s="18"/>
      <c r="C78" s="28"/>
      <c r="D78" s="29"/>
      <c r="E78" s="33"/>
      <c r="F78" s="31"/>
      <c r="G78" s="31"/>
      <c r="H78" s="90">
        <v>4.6900000000000004</v>
      </c>
      <c r="I78" s="90">
        <v>4.71</v>
      </c>
      <c r="J78" s="90">
        <v>4.71</v>
      </c>
      <c r="K78" s="92">
        <v>0</v>
      </c>
      <c r="L78" s="92">
        <v>0</v>
      </c>
      <c r="M78" s="92">
        <v>0</v>
      </c>
    </row>
    <row r="79" spans="1:13" ht="15.75">
      <c r="A79" s="12"/>
      <c r="B79" s="36" t="s">
        <v>42</v>
      </c>
      <c r="C79" s="28" t="s">
        <v>0</v>
      </c>
      <c r="D79" s="29" t="s">
        <v>0</v>
      </c>
      <c r="E79" s="34"/>
      <c r="F79" s="5"/>
      <c r="G79" s="5"/>
      <c r="H79" s="89">
        <f t="shared" ref="H79:M79" si="43">H80+H97+H105+H114+H126+H130+H199</f>
        <v>103817733.35000001</v>
      </c>
      <c r="I79" s="89">
        <f>I80+I97+I105+I114+I126+I130+I199</f>
        <v>58097050.049999997</v>
      </c>
      <c r="J79" s="89">
        <f>J80+J97+J105+J114+J126+J130+J199</f>
        <v>103493205.71000001</v>
      </c>
      <c r="K79" s="89">
        <f t="shared" si="43"/>
        <v>64922515.57</v>
      </c>
      <c r="L79" s="89">
        <f t="shared" si="43"/>
        <v>64947515.57</v>
      </c>
      <c r="M79" s="89">
        <f t="shared" si="43"/>
        <v>64934703.840000004</v>
      </c>
    </row>
    <row r="80" spans="1:13" ht="50.25" customHeight="1">
      <c r="A80" s="12"/>
      <c r="B80" s="27" t="s">
        <v>43</v>
      </c>
      <c r="C80" s="28"/>
      <c r="D80" s="29"/>
      <c r="E80" s="34"/>
      <c r="F80" s="5"/>
      <c r="G80" s="5"/>
      <c r="H80" s="89">
        <f>H81+H88+H91+H94</f>
        <v>52035239.060000002</v>
      </c>
      <c r="I80" s="89">
        <f t="shared" ref="I80:M80" si="44">I81+I88+I91+I94</f>
        <v>33943831.619999997</v>
      </c>
      <c r="J80" s="89">
        <f t="shared" si="44"/>
        <v>51870583.520000003</v>
      </c>
      <c r="K80" s="89">
        <f t="shared" si="44"/>
        <v>52082915.57</v>
      </c>
      <c r="L80" s="89">
        <f t="shared" si="44"/>
        <v>52107915.57</v>
      </c>
      <c r="M80" s="89">
        <f t="shared" si="44"/>
        <v>52095103.840000004</v>
      </c>
    </row>
    <row r="81" spans="1:13" ht="72" customHeight="1">
      <c r="A81" s="12"/>
      <c r="B81" s="27" t="s">
        <v>44</v>
      </c>
      <c r="C81" s="28"/>
      <c r="D81" s="29"/>
      <c r="E81" s="34"/>
      <c r="F81" s="5"/>
      <c r="G81" s="5"/>
      <c r="H81" s="89">
        <f>H82+H84+H86</f>
        <v>50069000</v>
      </c>
      <c r="I81" s="89">
        <f t="shared" ref="I81:M81" si="45">I82+I84+I86</f>
        <v>32264167.859999999</v>
      </c>
      <c r="J81" s="89">
        <f t="shared" si="45"/>
        <v>49904344.460000001</v>
      </c>
      <c r="K81" s="102">
        <f t="shared" si="45"/>
        <v>50400000</v>
      </c>
      <c r="L81" s="102">
        <f t="shared" si="45"/>
        <v>50400000</v>
      </c>
      <c r="M81" s="102">
        <f t="shared" si="45"/>
        <v>50400000</v>
      </c>
    </row>
    <row r="82" spans="1:13" ht="187.5" customHeight="1">
      <c r="A82" s="12"/>
      <c r="B82" s="15"/>
      <c r="C82" s="28" t="s">
        <v>1</v>
      </c>
      <c r="D82" s="29" t="s">
        <v>172</v>
      </c>
      <c r="E82" s="15" t="s">
        <v>168</v>
      </c>
      <c r="F82" s="5"/>
      <c r="G82" s="5"/>
      <c r="H82" s="90">
        <f>H83</f>
        <v>18388000</v>
      </c>
      <c r="I82" s="90">
        <f t="shared" ref="I82:M82" si="46">I83</f>
        <v>11212819.26</v>
      </c>
      <c r="J82" s="90">
        <f t="shared" si="46"/>
        <v>18388000</v>
      </c>
      <c r="K82" s="94">
        <f t="shared" si="46"/>
        <v>19000000</v>
      </c>
      <c r="L82" s="94">
        <f t="shared" si="46"/>
        <v>19000000</v>
      </c>
      <c r="M82" s="94">
        <f t="shared" si="46"/>
        <v>19000000</v>
      </c>
    </row>
    <row r="83" spans="1:13" ht="89.25" customHeight="1">
      <c r="A83" s="12"/>
      <c r="B83" s="14" t="s">
        <v>46</v>
      </c>
      <c r="C83" s="28" t="s">
        <v>170</v>
      </c>
      <c r="D83" s="29" t="s">
        <v>171</v>
      </c>
      <c r="E83" s="33" t="s">
        <v>91</v>
      </c>
      <c r="F83" s="31" t="s">
        <v>427</v>
      </c>
      <c r="G83" s="5"/>
      <c r="H83" s="90">
        <v>18388000</v>
      </c>
      <c r="I83" s="90">
        <v>11212819.26</v>
      </c>
      <c r="J83" s="90">
        <v>18388000</v>
      </c>
      <c r="K83" s="103">
        <v>19000000</v>
      </c>
      <c r="L83" s="103">
        <v>19000000</v>
      </c>
      <c r="M83" s="103">
        <v>19000000</v>
      </c>
    </row>
    <row r="84" spans="1:13" ht="204">
      <c r="A84" s="12"/>
      <c r="B84" s="30"/>
      <c r="C84" s="28" t="s">
        <v>1</v>
      </c>
      <c r="D84" s="29" t="s">
        <v>45</v>
      </c>
      <c r="E84" s="78" t="s">
        <v>46</v>
      </c>
      <c r="F84" s="31"/>
      <c r="G84" s="31"/>
      <c r="H84" s="90">
        <f>H85</f>
        <v>2600000</v>
      </c>
      <c r="I84" s="90">
        <f t="shared" ref="I84:M84" si="47">I85</f>
        <v>1548548.87</v>
      </c>
      <c r="J84" s="90">
        <f t="shared" si="47"/>
        <v>2435344.46</v>
      </c>
      <c r="K84" s="94">
        <f t="shared" si="47"/>
        <v>2400000</v>
      </c>
      <c r="L84" s="94">
        <f t="shared" si="47"/>
        <v>2400000</v>
      </c>
      <c r="M84" s="94">
        <f t="shared" si="47"/>
        <v>2400000</v>
      </c>
    </row>
    <row r="85" spans="1:13" ht="90" customHeight="1">
      <c r="A85" s="12"/>
      <c r="B85" s="19" t="s">
        <v>174</v>
      </c>
      <c r="C85" s="28" t="s">
        <v>170</v>
      </c>
      <c r="D85" s="29" t="s">
        <v>173</v>
      </c>
      <c r="E85" s="33" t="s">
        <v>91</v>
      </c>
      <c r="F85" s="31" t="s">
        <v>427</v>
      </c>
      <c r="G85" s="31"/>
      <c r="H85" s="90">
        <v>2600000</v>
      </c>
      <c r="I85" s="90">
        <v>1548548.87</v>
      </c>
      <c r="J85" s="92">
        <v>2435344.46</v>
      </c>
      <c r="K85" s="103">
        <v>2400000</v>
      </c>
      <c r="L85" s="103">
        <v>2400000</v>
      </c>
      <c r="M85" s="103">
        <v>2400000</v>
      </c>
    </row>
    <row r="86" spans="1:13" ht="98.25" customHeight="1">
      <c r="A86" s="12"/>
      <c r="B86" s="15"/>
      <c r="C86" s="28" t="s">
        <v>1</v>
      </c>
      <c r="D86" s="29" t="s">
        <v>47</v>
      </c>
      <c r="E86" s="15" t="s">
        <v>48</v>
      </c>
      <c r="F86" s="31"/>
      <c r="G86" s="31"/>
      <c r="H86" s="90">
        <f>H87</f>
        <v>29081000</v>
      </c>
      <c r="I86" s="90">
        <f t="shared" ref="I86:M86" si="48">I87</f>
        <v>19502799.73</v>
      </c>
      <c r="J86" s="90">
        <f t="shared" si="48"/>
        <v>29081000</v>
      </c>
      <c r="K86" s="94">
        <f t="shared" si="48"/>
        <v>29000000</v>
      </c>
      <c r="L86" s="94">
        <f t="shared" si="48"/>
        <v>29000000</v>
      </c>
      <c r="M86" s="94">
        <f t="shared" si="48"/>
        <v>29000000</v>
      </c>
    </row>
    <row r="87" spans="1:13" ht="89.25">
      <c r="A87" s="12"/>
      <c r="B87" s="14" t="s">
        <v>175</v>
      </c>
      <c r="C87" s="28" t="s">
        <v>170</v>
      </c>
      <c r="D87" s="29" t="s">
        <v>176</v>
      </c>
      <c r="E87" s="33" t="s">
        <v>91</v>
      </c>
      <c r="F87" s="31" t="s">
        <v>427</v>
      </c>
      <c r="G87" s="31"/>
      <c r="H87" s="90">
        <v>29081000</v>
      </c>
      <c r="I87" s="90">
        <v>19502799.73</v>
      </c>
      <c r="J87" s="90">
        <v>29081000</v>
      </c>
      <c r="K87" s="95">
        <v>29000000</v>
      </c>
      <c r="L87" s="95">
        <v>29000000</v>
      </c>
      <c r="M87" s="95">
        <v>29000000</v>
      </c>
    </row>
    <row r="88" spans="1:13" ht="102">
      <c r="A88" s="12"/>
      <c r="B88" s="35"/>
      <c r="C88" s="28" t="s">
        <v>1</v>
      </c>
      <c r="D88" s="29" t="s">
        <v>49</v>
      </c>
      <c r="E88" s="78" t="s">
        <v>50</v>
      </c>
      <c r="F88" s="31"/>
      <c r="G88" s="31"/>
      <c r="H88" s="90">
        <f>H89</f>
        <v>2915.57</v>
      </c>
      <c r="I88" s="90">
        <f t="shared" ref="I88:M88" si="49">I89</f>
        <v>2915.57</v>
      </c>
      <c r="J88" s="90">
        <f t="shared" si="49"/>
        <v>2915.57</v>
      </c>
      <c r="K88" s="99">
        <f t="shared" si="49"/>
        <v>2915.57</v>
      </c>
      <c r="L88" s="99">
        <f t="shared" si="49"/>
        <v>2915.57</v>
      </c>
      <c r="M88" s="99">
        <f t="shared" si="49"/>
        <v>103.84</v>
      </c>
    </row>
    <row r="89" spans="1:13" ht="102">
      <c r="A89" s="12"/>
      <c r="B89" s="35"/>
      <c r="C89" s="28" t="s">
        <v>1</v>
      </c>
      <c r="D89" s="29" t="s">
        <v>180</v>
      </c>
      <c r="E89" s="14" t="s">
        <v>179</v>
      </c>
      <c r="F89" s="31"/>
      <c r="G89" s="31"/>
      <c r="H89" s="90">
        <f>H90</f>
        <v>2915.57</v>
      </c>
      <c r="I89" s="90">
        <f>I90</f>
        <v>2915.57</v>
      </c>
      <c r="J89" s="90">
        <f t="shared" ref="J89:M89" si="50">J90</f>
        <v>2915.57</v>
      </c>
      <c r="K89" s="99">
        <f t="shared" si="50"/>
        <v>2915.57</v>
      </c>
      <c r="L89" s="99">
        <f t="shared" si="50"/>
        <v>2915.57</v>
      </c>
      <c r="M89" s="99">
        <f t="shared" si="50"/>
        <v>103.84</v>
      </c>
    </row>
    <row r="90" spans="1:13" ht="92.25" customHeight="1">
      <c r="A90" s="12"/>
      <c r="B90" s="15" t="s">
        <v>177</v>
      </c>
      <c r="C90" s="28" t="s">
        <v>170</v>
      </c>
      <c r="D90" s="29" t="s">
        <v>178</v>
      </c>
      <c r="E90" s="33" t="s">
        <v>91</v>
      </c>
      <c r="F90" s="31" t="s">
        <v>427</v>
      </c>
      <c r="G90" s="31"/>
      <c r="H90" s="90">
        <v>2915.57</v>
      </c>
      <c r="I90" s="90">
        <v>2915.57</v>
      </c>
      <c r="J90" s="90">
        <v>2915.57</v>
      </c>
      <c r="K90" s="95">
        <v>2915.57</v>
      </c>
      <c r="L90" s="95">
        <v>2915.57</v>
      </c>
      <c r="M90" s="95">
        <v>103.84</v>
      </c>
    </row>
    <row r="91" spans="1:13" ht="65.25" customHeight="1">
      <c r="A91" s="12"/>
      <c r="B91" s="32"/>
      <c r="C91" s="28" t="s">
        <v>1</v>
      </c>
      <c r="D91" s="29" t="s">
        <v>51</v>
      </c>
      <c r="E91" s="78" t="s">
        <v>52</v>
      </c>
      <c r="F91" s="31"/>
      <c r="G91" s="31"/>
      <c r="H91" s="90">
        <f>H92</f>
        <v>13323.49</v>
      </c>
      <c r="I91" s="90">
        <f t="shared" ref="I91:M91" si="51">I92</f>
        <v>13323.5</v>
      </c>
      <c r="J91" s="90">
        <f t="shared" si="51"/>
        <v>13323.49</v>
      </c>
      <c r="K91" s="99">
        <f t="shared" si="51"/>
        <v>180000</v>
      </c>
      <c r="L91" s="99">
        <f t="shared" si="51"/>
        <v>205000</v>
      </c>
      <c r="M91" s="99">
        <f t="shared" si="51"/>
        <v>195000</v>
      </c>
    </row>
    <row r="92" spans="1:13" ht="107.25" customHeight="1">
      <c r="A92" s="12"/>
      <c r="B92" s="32"/>
      <c r="C92" s="28" t="s">
        <v>1</v>
      </c>
      <c r="D92" s="29" t="s">
        <v>53</v>
      </c>
      <c r="E92" s="78" t="s">
        <v>54</v>
      </c>
      <c r="F92" s="31"/>
      <c r="G92" s="31"/>
      <c r="H92" s="90">
        <f>H93</f>
        <v>13323.49</v>
      </c>
      <c r="I92" s="90">
        <f t="shared" ref="I92:M92" si="52">I93</f>
        <v>13323.5</v>
      </c>
      <c r="J92" s="90">
        <f t="shared" si="52"/>
        <v>13323.49</v>
      </c>
      <c r="K92" s="99">
        <f t="shared" si="52"/>
        <v>180000</v>
      </c>
      <c r="L92" s="99">
        <f t="shared" si="52"/>
        <v>205000</v>
      </c>
      <c r="M92" s="99">
        <f t="shared" si="52"/>
        <v>195000</v>
      </c>
    </row>
    <row r="93" spans="1:13" ht="92.25" customHeight="1">
      <c r="A93" s="12"/>
      <c r="B93" s="14" t="s">
        <v>181</v>
      </c>
      <c r="C93" s="28" t="s">
        <v>170</v>
      </c>
      <c r="D93" s="29" t="s">
        <v>182</v>
      </c>
      <c r="E93" s="33" t="s">
        <v>91</v>
      </c>
      <c r="F93" s="31" t="s">
        <v>427</v>
      </c>
      <c r="G93" s="31"/>
      <c r="H93" s="90">
        <v>13323.49</v>
      </c>
      <c r="I93" s="90">
        <v>13323.5</v>
      </c>
      <c r="J93" s="90">
        <v>13323.49</v>
      </c>
      <c r="K93" s="95">
        <v>180000</v>
      </c>
      <c r="L93" s="95">
        <v>205000</v>
      </c>
      <c r="M93" s="95">
        <v>195000</v>
      </c>
    </row>
    <row r="94" spans="1:13" ht="204">
      <c r="A94" s="12"/>
      <c r="B94" s="37"/>
      <c r="C94" s="28" t="s">
        <v>1</v>
      </c>
      <c r="D94" s="29" t="s">
        <v>109</v>
      </c>
      <c r="E94" s="38" t="s">
        <v>107</v>
      </c>
      <c r="F94" s="39"/>
      <c r="G94" s="31"/>
      <c r="H94" s="90">
        <f>H95</f>
        <v>1950000</v>
      </c>
      <c r="I94" s="90">
        <f t="shared" ref="I94:M94" si="53">I95</f>
        <v>1663424.69</v>
      </c>
      <c r="J94" s="98">
        <f t="shared" si="53"/>
        <v>1950000</v>
      </c>
      <c r="K94" s="94">
        <f t="shared" si="53"/>
        <v>1500000</v>
      </c>
      <c r="L94" s="94">
        <f t="shared" si="53"/>
        <v>1500000</v>
      </c>
      <c r="M94" s="94">
        <f t="shared" si="53"/>
        <v>1500000</v>
      </c>
    </row>
    <row r="95" spans="1:13" ht="222" customHeight="1">
      <c r="A95" s="12"/>
      <c r="B95" s="37"/>
      <c r="C95" s="28" t="s">
        <v>1</v>
      </c>
      <c r="D95" s="29" t="s">
        <v>110</v>
      </c>
      <c r="E95" s="38" t="s">
        <v>108</v>
      </c>
      <c r="F95" s="39"/>
      <c r="G95" s="31"/>
      <c r="H95" s="90">
        <f>H96</f>
        <v>1950000</v>
      </c>
      <c r="I95" s="90">
        <f>I96</f>
        <v>1663424.69</v>
      </c>
      <c r="J95" s="98">
        <f t="shared" ref="J95:M95" si="54">J96</f>
        <v>1950000</v>
      </c>
      <c r="K95" s="94">
        <f t="shared" si="54"/>
        <v>1500000</v>
      </c>
      <c r="L95" s="94">
        <f t="shared" si="54"/>
        <v>1500000</v>
      </c>
      <c r="M95" s="94">
        <f t="shared" si="54"/>
        <v>1500000</v>
      </c>
    </row>
    <row r="96" spans="1:13" ht="96" customHeight="1">
      <c r="A96" s="12"/>
      <c r="B96" s="20" t="s">
        <v>184</v>
      </c>
      <c r="C96" s="28" t="s">
        <v>170</v>
      </c>
      <c r="D96" s="29" t="s">
        <v>183</v>
      </c>
      <c r="E96" s="33" t="s">
        <v>91</v>
      </c>
      <c r="F96" s="31" t="s">
        <v>427</v>
      </c>
      <c r="G96" s="31"/>
      <c r="H96" s="90">
        <v>1950000</v>
      </c>
      <c r="I96" s="90">
        <v>1663424.69</v>
      </c>
      <c r="J96" s="98">
        <v>1950000</v>
      </c>
      <c r="K96" s="103">
        <v>1500000</v>
      </c>
      <c r="L96" s="103">
        <v>1500000</v>
      </c>
      <c r="M96" s="103">
        <v>1500000</v>
      </c>
    </row>
    <row r="97" spans="1:13" ht="27.75" customHeight="1">
      <c r="A97" s="12"/>
      <c r="B97" s="27" t="s">
        <v>55</v>
      </c>
      <c r="C97" s="28"/>
      <c r="D97" s="29"/>
      <c r="E97" s="34"/>
      <c r="F97" s="5"/>
      <c r="G97" s="5"/>
      <c r="H97" s="89">
        <f>H98</f>
        <v>1022000</v>
      </c>
      <c r="I97" s="89">
        <f t="shared" ref="I97:M97" si="55">I98</f>
        <v>-50079.439999999995</v>
      </c>
      <c r="J97" s="89">
        <f t="shared" si="55"/>
        <v>280000</v>
      </c>
      <c r="K97" s="102">
        <f t="shared" si="55"/>
        <v>304000</v>
      </c>
      <c r="L97" s="102">
        <f t="shared" si="55"/>
        <v>304000</v>
      </c>
      <c r="M97" s="102">
        <f t="shared" si="55"/>
        <v>304000</v>
      </c>
    </row>
    <row r="98" spans="1:13" ht="21" customHeight="1">
      <c r="A98" s="12"/>
      <c r="B98" s="27" t="s">
        <v>57</v>
      </c>
      <c r="C98" s="28"/>
      <c r="D98" s="29"/>
      <c r="E98" s="30"/>
      <c r="F98" s="31"/>
      <c r="G98" s="31"/>
      <c r="H98" s="89">
        <f>H99+H101+H103</f>
        <v>1022000</v>
      </c>
      <c r="I98" s="89">
        <f t="shared" ref="I98:M98" si="56">I99+I101+I103</f>
        <v>-50079.439999999995</v>
      </c>
      <c r="J98" s="104">
        <f t="shared" si="56"/>
        <v>280000</v>
      </c>
      <c r="K98" s="102">
        <f t="shared" si="56"/>
        <v>304000</v>
      </c>
      <c r="L98" s="102">
        <f t="shared" si="56"/>
        <v>304000</v>
      </c>
      <c r="M98" s="102">
        <f t="shared" si="56"/>
        <v>304000</v>
      </c>
    </row>
    <row r="99" spans="1:13" ht="68.25" customHeight="1">
      <c r="A99" s="12"/>
      <c r="B99" s="40"/>
      <c r="C99" s="28" t="s">
        <v>1</v>
      </c>
      <c r="D99" s="29" t="s">
        <v>310</v>
      </c>
      <c r="E99" s="41" t="s">
        <v>312</v>
      </c>
      <c r="F99" s="31"/>
      <c r="G99" s="31"/>
      <c r="H99" s="90">
        <f>H100</f>
        <v>260000</v>
      </c>
      <c r="I99" s="90">
        <f t="shared" ref="I99:M99" si="57">I100</f>
        <v>-8080.89</v>
      </c>
      <c r="J99" s="99">
        <f t="shared" si="57"/>
        <v>45000</v>
      </c>
      <c r="K99" s="94">
        <f>K100</f>
        <v>48000</v>
      </c>
      <c r="L99" s="94">
        <f t="shared" si="57"/>
        <v>48000</v>
      </c>
      <c r="M99" s="94">
        <f t="shared" si="57"/>
        <v>48000</v>
      </c>
    </row>
    <row r="100" spans="1:13" ht="57" customHeight="1">
      <c r="A100" s="12"/>
      <c r="B100" s="41" t="s">
        <v>313</v>
      </c>
      <c r="C100" s="28" t="s">
        <v>56</v>
      </c>
      <c r="D100" s="29" t="s">
        <v>311</v>
      </c>
      <c r="E100" s="33" t="s">
        <v>91</v>
      </c>
      <c r="F100" s="31" t="s">
        <v>95</v>
      </c>
      <c r="G100" s="31"/>
      <c r="H100" s="90">
        <v>260000</v>
      </c>
      <c r="I100" s="90">
        <v>-8080.89</v>
      </c>
      <c r="J100" s="99">
        <v>45000</v>
      </c>
      <c r="K100" s="94">
        <v>48000</v>
      </c>
      <c r="L100" s="94">
        <v>48000</v>
      </c>
      <c r="M100" s="94">
        <v>48000</v>
      </c>
    </row>
    <row r="101" spans="1:13" ht="38.25">
      <c r="A101" s="12"/>
      <c r="B101" s="35"/>
      <c r="C101" s="28" t="s">
        <v>1</v>
      </c>
      <c r="D101" s="29" t="s">
        <v>58</v>
      </c>
      <c r="E101" s="78" t="s">
        <v>59</v>
      </c>
      <c r="F101" s="31"/>
      <c r="G101" s="31"/>
      <c r="H101" s="90">
        <f t="shared" ref="H101:M101" si="58">H102</f>
        <v>35000</v>
      </c>
      <c r="I101" s="90">
        <f t="shared" si="58"/>
        <v>-37558.379999999997</v>
      </c>
      <c r="J101" s="90">
        <f t="shared" si="58"/>
        <v>10000</v>
      </c>
      <c r="K101" s="94">
        <f t="shared" si="58"/>
        <v>11000</v>
      </c>
      <c r="L101" s="94">
        <f t="shared" si="58"/>
        <v>11000</v>
      </c>
      <c r="M101" s="94">
        <f t="shared" si="58"/>
        <v>11000</v>
      </c>
    </row>
    <row r="102" spans="1:13" ht="51">
      <c r="A102" s="12"/>
      <c r="B102" s="32" t="s">
        <v>61</v>
      </c>
      <c r="C102" s="28" t="s">
        <v>56</v>
      </c>
      <c r="D102" s="29" t="s">
        <v>60</v>
      </c>
      <c r="E102" s="33" t="s">
        <v>91</v>
      </c>
      <c r="F102" s="31" t="s">
        <v>95</v>
      </c>
      <c r="G102" s="31"/>
      <c r="H102" s="90">
        <v>35000</v>
      </c>
      <c r="I102" s="90">
        <v>-37558.379999999997</v>
      </c>
      <c r="J102" s="90">
        <v>10000</v>
      </c>
      <c r="K102" s="103">
        <v>11000</v>
      </c>
      <c r="L102" s="103">
        <v>11000</v>
      </c>
      <c r="M102" s="103">
        <v>11000</v>
      </c>
    </row>
    <row r="103" spans="1:13" ht="38.25">
      <c r="A103" s="12"/>
      <c r="B103" s="35"/>
      <c r="C103" s="28" t="s">
        <v>1</v>
      </c>
      <c r="D103" s="29" t="s">
        <v>62</v>
      </c>
      <c r="E103" s="78" t="s">
        <v>63</v>
      </c>
      <c r="F103" s="31"/>
      <c r="G103" s="31"/>
      <c r="H103" s="90">
        <f>H104</f>
        <v>727000</v>
      </c>
      <c r="I103" s="90">
        <f>I104</f>
        <v>-4440.17</v>
      </c>
      <c r="J103" s="90">
        <f t="shared" ref="J103:M103" si="59">J104</f>
        <v>225000</v>
      </c>
      <c r="K103" s="94">
        <f t="shared" si="59"/>
        <v>245000</v>
      </c>
      <c r="L103" s="94">
        <f t="shared" si="59"/>
        <v>245000</v>
      </c>
      <c r="M103" s="94">
        <f t="shared" si="59"/>
        <v>245000</v>
      </c>
    </row>
    <row r="104" spans="1:13" ht="51">
      <c r="A104" s="12"/>
      <c r="B104" s="14" t="s">
        <v>334</v>
      </c>
      <c r="C104" s="28" t="s">
        <v>56</v>
      </c>
      <c r="D104" s="29" t="s">
        <v>335</v>
      </c>
      <c r="E104" s="33" t="s">
        <v>91</v>
      </c>
      <c r="F104" s="31" t="s">
        <v>95</v>
      </c>
      <c r="G104" s="31"/>
      <c r="H104" s="90">
        <v>727000</v>
      </c>
      <c r="I104" s="90">
        <v>-4440.17</v>
      </c>
      <c r="J104" s="90">
        <v>225000</v>
      </c>
      <c r="K104" s="103">
        <v>245000</v>
      </c>
      <c r="L104" s="103">
        <v>245000</v>
      </c>
      <c r="M104" s="103">
        <v>245000</v>
      </c>
    </row>
    <row r="105" spans="1:13" ht="27" customHeight="1">
      <c r="A105" s="12"/>
      <c r="B105" s="27" t="s">
        <v>64</v>
      </c>
      <c r="C105" s="28"/>
      <c r="D105" s="29"/>
      <c r="E105" s="34"/>
      <c r="F105" s="5"/>
      <c r="G105" s="5"/>
      <c r="H105" s="89">
        <f>H106</f>
        <v>985343.71000000008</v>
      </c>
      <c r="I105" s="89">
        <f t="shared" ref="I105:M105" si="60">I106</f>
        <v>905522.07000000007</v>
      </c>
      <c r="J105" s="89">
        <f t="shared" si="60"/>
        <v>1248968.92</v>
      </c>
      <c r="K105" s="102">
        <f t="shared" si="60"/>
        <v>1200000</v>
      </c>
      <c r="L105" s="102">
        <f t="shared" si="60"/>
        <v>1200000</v>
      </c>
      <c r="M105" s="102">
        <f t="shared" si="60"/>
        <v>1200000</v>
      </c>
    </row>
    <row r="106" spans="1:13" ht="18.75" customHeight="1">
      <c r="A106" s="12"/>
      <c r="B106" s="27" t="s">
        <v>65</v>
      </c>
      <c r="C106" s="28"/>
      <c r="D106" s="29"/>
      <c r="E106" s="30"/>
      <c r="F106" s="31"/>
      <c r="G106" s="31"/>
      <c r="H106" s="89">
        <f>H107</f>
        <v>985343.71000000008</v>
      </c>
      <c r="I106" s="89">
        <f t="shared" ref="I106:M106" si="61">I107</f>
        <v>905522.07000000007</v>
      </c>
      <c r="J106" s="89">
        <f t="shared" si="61"/>
        <v>1248968.92</v>
      </c>
      <c r="K106" s="102">
        <f t="shared" si="61"/>
        <v>1200000</v>
      </c>
      <c r="L106" s="102">
        <f t="shared" si="61"/>
        <v>1200000</v>
      </c>
      <c r="M106" s="102">
        <f t="shared" si="61"/>
        <v>1200000</v>
      </c>
    </row>
    <row r="107" spans="1:13" ht="18.75" customHeight="1">
      <c r="A107" s="12"/>
      <c r="B107" s="16" t="s">
        <v>187</v>
      </c>
      <c r="C107" s="28" t="s">
        <v>1</v>
      </c>
      <c r="D107" s="29" t="s">
        <v>188</v>
      </c>
      <c r="E107" s="42"/>
      <c r="F107" s="31"/>
      <c r="G107" s="31"/>
      <c r="H107" s="89">
        <f>H108</f>
        <v>985343.71000000008</v>
      </c>
      <c r="I107" s="89">
        <f t="shared" ref="I107:M107" si="62">I108</f>
        <v>905522.07000000007</v>
      </c>
      <c r="J107" s="89">
        <f t="shared" si="62"/>
        <v>1248968.92</v>
      </c>
      <c r="K107" s="102">
        <f>K108</f>
        <v>1200000</v>
      </c>
      <c r="L107" s="102">
        <f t="shared" si="62"/>
        <v>1200000</v>
      </c>
      <c r="M107" s="102">
        <f t="shared" si="62"/>
        <v>1200000</v>
      </c>
    </row>
    <row r="108" spans="1:13" ht="51">
      <c r="A108" s="12"/>
      <c r="B108" s="35"/>
      <c r="C108" s="28" t="s">
        <v>1</v>
      </c>
      <c r="D108" s="29" t="s">
        <v>189</v>
      </c>
      <c r="E108" s="19" t="s">
        <v>185</v>
      </c>
      <c r="F108" s="31"/>
      <c r="G108" s="31"/>
      <c r="H108" s="90">
        <f>H109+H110+H111+H112</f>
        <v>985343.71000000008</v>
      </c>
      <c r="I108" s="90">
        <f>I109+I110+I111+I112+I113</f>
        <v>905522.07000000007</v>
      </c>
      <c r="J108" s="90">
        <f>J109+J110+J111+J112+J113</f>
        <v>1248968.92</v>
      </c>
      <c r="K108" s="94">
        <f t="shared" ref="K108:M108" si="63">K109+K110+K111+K112+K113</f>
        <v>1200000</v>
      </c>
      <c r="L108" s="94">
        <f t="shared" si="63"/>
        <v>1200000</v>
      </c>
      <c r="M108" s="94">
        <f t="shared" si="63"/>
        <v>1200000</v>
      </c>
    </row>
    <row r="109" spans="1:13" ht="44.25" customHeight="1">
      <c r="A109" s="12"/>
      <c r="B109" s="19" t="s">
        <v>185</v>
      </c>
      <c r="C109" s="28" t="s">
        <v>163</v>
      </c>
      <c r="D109" s="29" t="s">
        <v>189</v>
      </c>
      <c r="E109" s="33" t="s">
        <v>91</v>
      </c>
      <c r="F109" s="31" t="s">
        <v>164</v>
      </c>
      <c r="G109" s="31"/>
      <c r="H109" s="90">
        <v>28710.44</v>
      </c>
      <c r="I109" s="90">
        <v>28710.44</v>
      </c>
      <c r="J109" s="90">
        <v>28710.44</v>
      </c>
      <c r="K109" s="103">
        <v>0</v>
      </c>
      <c r="L109" s="103">
        <v>0</v>
      </c>
      <c r="M109" s="103">
        <v>0</v>
      </c>
    </row>
    <row r="110" spans="1:13" ht="75" customHeight="1">
      <c r="A110" s="12"/>
      <c r="B110" s="19" t="s">
        <v>185</v>
      </c>
      <c r="C110" s="28" t="s">
        <v>190</v>
      </c>
      <c r="D110" s="29" t="s">
        <v>189</v>
      </c>
      <c r="E110" s="33" t="s">
        <v>91</v>
      </c>
      <c r="F110" s="31" t="s">
        <v>400</v>
      </c>
      <c r="G110" s="31"/>
      <c r="H110" s="90">
        <v>2838.48</v>
      </c>
      <c r="I110" s="90">
        <v>2838.48</v>
      </c>
      <c r="J110" s="90">
        <v>2838.48</v>
      </c>
      <c r="K110" s="103">
        <v>0</v>
      </c>
      <c r="L110" s="103">
        <v>0</v>
      </c>
      <c r="M110" s="103">
        <v>0</v>
      </c>
    </row>
    <row r="111" spans="1:13" ht="89.25">
      <c r="A111" s="12"/>
      <c r="B111" s="19" t="s">
        <v>185</v>
      </c>
      <c r="C111" s="28" t="s">
        <v>170</v>
      </c>
      <c r="D111" s="29" t="s">
        <v>189</v>
      </c>
      <c r="E111" s="33" t="s">
        <v>91</v>
      </c>
      <c r="F111" s="31" t="s">
        <v>427</v>
      </c>
      <c r="G111" s="31"/>
      <c r="H111" s="90">
        <v>936374.79</v>
      </c>
      <c r="I111" s="90">
        <v>856553.15</v>
      </c>
      <c r="J111" s="90">
        <v>1200000</v>
      </c>
      <c r="K111" s="94">
        <v>1200000</v>
      </c>
      <c r="L111" s="94">
        <v>1200000</v>
      </c>
      <c r="M111" s="94">
        <v>1200000</v>
      </c>
    </row>
    <row r="112" spans="1:13" ht="51">
      <c r="A112" s="12"/>
      <c r="B112" s="19" t="s">
        <v>185</v>
      </c>
      <c r="C112" s="28" t="s">
        <v>111</v>
      </c>
      <c r="D112" s="29" t="s">
        <v>189</v>
      </c>
      <c r="E112" s="33" t="s">
        <v>91</v>
      </c>
      <c r="F112" s="31" t="s">
        <v>132</v>
      </c>
      <c r="G112" s="31"/>
      <c r="H112" s="90">
        <v>17420</v>
      </c>
      <c r="I112" s="90">
        <v>17420</v>
      </c>
      <c r="J112" s="90">
        <v>17420</v>
      </c>
      <c r="K112" s="95">
        <v>0</v>
      </c>
      <c r="L112" s="95">
        <v>0</v>
      </c>
      <c r="M112" s="95">
        <v>0</v>
      </c>
    </row>
    <row r="113" spans="1:13" s="43" customFormat="1" ht="51" hidden="1">
      <c r="A113" s="12"/>
      <c r="B113" s="19" t="s">
        <v>185</v>
      </c>
      <c r="C113" s="28" t="s">
        <v>294</v>
      </c>
      <c r="D113" s="29" t="s">
        <v>189</v>
      </c>
      <c r="E113" s="33" t="s">
        <v>91</v>
      </c>
      <c r="F113" s="31" t="s">
        <v>292</v>
      </c>
      <c r="G113" s="31"/>
      <c r="H113" s="90"/>
      <c r="I113" s="90">
        <v>0</v>
      </c>
      <c r="J113" s="90">
        <v>0</v>
      </c>
      <c r="K113" s="95"/>
      <c r="L113" s="95"/>
      <c r="M113" s="95"/>
    </row>
    <row r="114" spans="1:13" ht="32.25" customHeight="1">
      <c r="A114" s="12"/>
      <c r="B114" s="27" t="s">
        <v>66</v>
      </c>
      <c r="C114" s="28"/>
      <c r="D114" s="29"/>
      <c r="E114" s="34"/>
      <c r="F114" s="5"/>
      <c r="G114" s="5"/>
      <c r="H114" s="89">
        <f>H115+H118+H121+H124</f>
        <v>34270179.600000001</v>
      </c>
      <c r="I114" s="89">
        <f>I115+I118+I121+I124</f>
        <v>7812606.3700000001</v>
      </c>
      <c r="J114" s="89">
        <f>J115+J118+J121+J124</f>
        <v>34270179.600000001</v>
      </c>
      <c r="K114" s="104">
        <f t="shared" ref="K114:M114" si="64">K115+K118+K121</f>
        <v>10000000</v>
      </c>
      <c r="L114" s="104">
        <f t="shared" si="64"/>
        <v>10000000</v>
      </c>
      <c r="M114" s="104">
        <f t="shared" si="64"/>
        <v>10000000</v>
      </c>
    </row>
    <row r="115" spans="1:13" ht="32.25" hidden="1" customHeight="1">
      <c r="A115" s="12"/>
      <c r="B115" s="16" t="s">
        <v>191</v>
      </c>
      <c r="C115" s="28" t="s">
        <v>1</v>
      </c>
      <c r="D115" s="29" t="s">
        <v>193</v>
      </c>
      <c r="E115" s="34"/>
      <c r="F115" s="5"/>
      <c r="G115" s="5"/>
      <c r="H115" s="90">
        <f>H116</f>
        <v>0</v>
      </c>
      <c r="I115" s="90">
        <f t="shared" ref="I115:M115" si="65">I116</f>
        <v>0</v>
      </c>
      <c r="J115" s="90">
        <f t="shared" si="65"/>
        <v>0</v>
      </c>
      <c r="K115" s="99">
        <f t="shared" si="65"/>
        <v>0</v>
      </c>
      <c r="L115" s="99">
        <f t="shared" si="65"/>
        <v>0</v>
      </c>
      <c r="M115" s="99">
        <f t="shared" si="65"/>
        <v>0</v>
      </c>
    </row>
    <row r="116" spans="1:13" ht="51.75" hidden="1" customHeight="1">
      <c r="A116" s="12"/>
      <c r="B116" s="27"/>
      <c r="C116" s="28" t="s">
        <v>1</v>
      </c>
      <c r="D116" s="29" t="s">
        <v>194</v>
      </c>
      <c r="E116" s="15" t="s">
        <v>192</v>
      </c>
      <c r="F116" s="5"/>
      <c r="G116" s="5"/>
      <c r="H116" s="90">
        <f>H117</f>
        <v>0</v>
      </c>
      <c r="I116" s="90">
        <v>0</v>
      </c>
      <c r="J116" s="90">
        <v>0</v>
      </c>
      <c r="K116" s="99">
        <f t="shared" ref="K116:M116" si="66">K117</f>
        <v>0</v>
      </c>
      <c r="L116" s="99">
        <f t="shared" si="66"/>
        <v>0</v>
      </c>
      <c r="M116" s="99">
        <f t="shared" si="66"/>
        <v>0</v>
      </c>
    </row>
    <row r="117" spans="1:13" ht="65.25" hidden="1" customHeight="1">
      <c r="A117" s="12"/>
      <c r="B117" s="15" t="s">
        <v>192</v>
      </c>
      <c r="C117" s="28" t="s">
        <v>170</v>
      </c>
      <c r="D117" s="29" t="s">
        <v>194</v>
      </c>
      <c r="E117" s="33" t="s">
        <v>91</v>
      </c>
      <c r="F117" s="31" t="s">
        <v>169</v>
      </c>
      <c r="G117" s="5"/>
      <c r="H117" s="90">
        <v>0</v>
      </c>
      <c r="I117" s="90">
        <v>0</v>
      </c>
      <c r="J117" s="90">
        <v>0</v>
      </c>
      <c r="K117" s="95">
        <v>0</v>
      </c>
      <c r="L117" s="95">
        <v>0</v>
      </c>
      <c r="M117" s="95">
        <v>0</v>
      </c>
    </row>
    <row r="118" spans="1:13" ht="82.5" customHeight="1">
      <c r="A118" s="12"/>
      <c r="B118" s="27" t="s">
        <v>67</v>
      </c>
      <c r="C118" s="28"/>
      <c r="D118" s="29"/>
      <c r="E118" s="30"/>
      <c r="F118" s="31"/>
      <c r="G118" s="31"/>
      <c r="H118" s="90">
        <f>H119</f>
        <v>32000000</v>
      </c>
      <c r="I118" s="90">
        <f t="shared" ref="I118:M118" si="67">I119</f>
        <v>5614512.9100000001</v>
      </c>
      <c r="J118" s="90">
        <f t="shared" si="67"/>
        <v>32000000</v>
      </c>
      <c r="K118" s="94">
        <f t="shared" si="67"/>
        <v>8500000</v>
      </c>
      <c r="L118" s="94">
        <f t="shared" si="67"/>
        <v>8500000</v>
      </c>
      <c r="M118" s="94">
        <f t="shared" si="67"/>
        <v>8500000</v>
      </c>
    </row>
    <row r="119" spans="1:13" ht="229.5">
      <c r="A119" s="12"/>
      <c r="B119" s="35"/>
      <c r="C119" s="28" t="s">
        <v>1</v>
      </c>
      <c r="D119" s="29" t="s">
        <v>196</v>
      </c>
      <c r="E119" s="15" t="s">
        <v>195</v>
      </c>
      <c r="F119" s="31"/>
      <c r="G119" s="31"/>
      <c r="H119" s="90">
        <f>H120</f>
        <v>32000000</v>
      </c>
      <c r="I119" s="90">
        <f t="shared" ref="I119:M119" si="68">I120</f>
        <v>5614512.9100000001</v>
      </c>
      <c r="J119" s="90">
        <f t="shared" si="68"/>
        <v>32000000</v>
      </c>
      <c r="K119" s="94">
        <f t="shared" si="68"/>
        <v>8500000</v>
      </c>
      <c r="L119" s="94">
        <f t="shared" si="68"/>
        <v>8500000</v>
      </c>
      <c r="M119" s="94">
        <f t="shared" si="68"/>
        <v>8500000</v>
      </c>
    </row>
    <row r="120" spans="1:13" ht="89.25" customHeight="1">
      <c r="A120" s="12"/>
      <c r="B120" s="14" t="s">
        <v>197</v>
      </c>
      <c r="C120" s="28" t="s">
        <v>170</v>
      </c>
      <c r="D120" s="29" t="s">
        <v>198</v>
      </c>
      <c r="E120" s="33" t="s">
        <v>91</v>
      </c>
      <c r="F120" s="31" t="s">
        <v>427</v>
      </c>
      <c r="G120" s="31"/>
      <c r="H120" s="90">
        <v>32000000</v>
      </c>
      <c r="I120" s="90">
        <v>5614512.9100000001</v>
      </c>
      <c r="J120" s="90">
        <v>32000000</v>
      </c>
      <c r="K120" s="103">
        <v>8500000</v>
      </c>
      <c r="L120" s="103">
        <v>8500000</v>
      </c>
      <c r="M120" s="103">
        <v>8500000</v>
      </c>
    </row>
    <row r="121" spans="1:13" ht="34.5" customHeight="1">
      <c r="A121" s="12"/>
      <c r="B121" s="27" t="s">
        <v>68</v>
      </c>
      <c r="C121" s="28"/>
      <c r="D121" s="29"/>
      <c r="E121" s="30"/>
      <c r="F121" s="31"/>
      <c r="G121" s="31"/>
      <c r="H121" s="90">
        <f>H122</f>
        <v>1900000</v>
      </c>
      <c r="I121" s="90">
        <f t="shared" ref="I121:M122" si="69">I122</f>
        <v>1827913.86</v>
      </c>
      <c r="J121" s="90">
        <f t="shared" si="69"/>
        <v>1900000</v>
      </c>
      <c r="K121" s="94">
        <f t="shared" si="69"/>
        <v>1500000</v>
      </c>
      <c r="L121" s="94">
        <f t="shared" si="69"/>
        <v>1500000</v>
      </c>
      <c r="M121" s="94">
        <f t="shared" si="69"/>
        <v>1500000</v>
      </c>
    </row>
    <row r="122" spans="1:13" ht="76.5">
      <c r="A122" s="12"/>
      <c r="B122" s="35"/>
      <c r="C122" s="28" t="s">
        <v>1</v>
      </c>
      <c r="D122" s="29" t="s">
        <v>199</v>
      </c>
      <c r="E122" s="14" t="s">
        <v>200</v>
      </c>
      <c r="F122" s="31"/>
      <c r="G122" s="31"/>
      <c r="H122" s="90">
        <f>H123</f>
        <v>1900000</v>
      </c>
      <c r="I122" s="90">
        <f t="shared" si="69"/>
        <v>1827913.86</v>
      </c>
      <c r="J122" s="90">
        <f t="shared" si="69"/>
        <v>1900000</v>
      </c>
      <c r="K122" s="94">
        <f t="shared" si="69"/>
        <v>1500000</v>
      </c>
      <c r="L122" s="94">
        <f t="shared" si="69"/>
        <v>1500000</v>
      </c>
      <c r="M122" s="94">
        <f t="shared" si="69"/>
        <v>1500000</v>
      </c>
    </row>
    <row r="123" spans="1:13" ht="93" customHeight="1">
      <c r="A123" s="12"/>
      <c r="B123" s="20" t="s">
        <v>201</v>
      </c>
      <c r="C123" s="28" t="s">
        <v>170</v>
      </c>
      <c r="D123" s="29" t="s">
        <v>202</v>
      </c>
      <c r="E123" s="33" t="s">
        <v>91</v>
      </c>
      <c r="F123" s="31" t="s">
        <v>427</v>
      </c>
      <c r="G123" s="31"/>
      <c r="H123" s="90">
        <v>1900000</v>
      </c>
      <c r="I123" s="90">
        <v>1827913.86</v>
      </c>
      <c r="J123" s="90">
        <v>1900000</v>
      </c>
      <c r="K123" s="103">
        <v>1500000</v>
      </c>
      <c r="L123" s="103">
        <v>1500000</v>
      </c>
      <c r="M123" s="103">
        <v>1500000</v>
      </c>
    </row>
    <row r="124" spans="1:13" ht="139.5" customHeight="1">
      <c r="A124" s="12"/>
      <c r="B124" s="65"/>
      <c r="C124" s="28" t="s">
        <v>1</v>
      </c>
      <c r="D124" s="29" t="s">
        <v>338</v>
      </c>
      <c r="E124" s="19" t="s">
        <v>340</v>
      </c>
      <c r="F124" s="31"/>
      <c r="G124" s="31"/>
      <c r="H124" s="90">
        <f>H125</f>
        <v>370179.6</v>
      </c>
      <c r="I124" s="90">
        <f>I125</f>
        <v>370179.6</v>
      </c>
      <c r="J124" s="90">
        <f t="shared" ref="J124:M124" si="70">J125</f>
        <v>370179.6</v>
      </c>
      <c r="K124" s="94">
        <f t="shared" si="70"/>
        <v>0</v>
      </c>
      <c r="L124" s="94">
        <f t="shared" si="70"/>
        <v>0</v>
      </c>
      <c r="M124" s="94">
        <f t="shared" si="70"/>
        <v>0</v>
      </c>
    </row>
    <row r="125" spans="1:13" ht="90.75" customHeight="1">
      <c r="A125" s="12"/>
      <c r="B125" s="19" t="s">
        <v>340</v>
      </c>
      <c r="C125" s="28" t="s">
        <v>170</v>
      </c>
      <c r="D125" s="29" t="s">
        <v>339</v>
      </c>
      <c r="E125" s="33" t="s">
        <v>91</v>
      </c>
      <c r="F125" s="31" t="s">
        <v>427</v>
      </c>
      <c r="G125" s="31"/>
      <c r="H125" s="90">
        <v>370179.6</v>
      </c>
      <c r="I125" s="90">
        <v>370179.6</v>
      </c>
      <c r="J125" s="98">
        <v>370179.6</v>
      </c>
      <c r="K125" s="103">
        <v>0</v>
      </c>
      <c r="L125" s="103">
        <v>0</v>
      </c>
      <c r="M125" s="103">
        <v>0</v>
      </c>
    </row>
    <row r="126" spans="1:13">
      <c r="A126" s="12"/>
      <c r="B126" s="27" t="s">
        <v>69</v>
      </c>
      <c r="C126" s="28"/>
      <c r="D126" s="29"/>
      <c r="E126" s="34"/>
      <c r="F126" s="5"/>
      <c r="G126" s="5"/>
      <c r="H126" s="89">
        <f>H127</f>
        <v>30000</v>
      </c>
      <c r="I126" s="89">
        <f t="shared" ref="I126:M128" si="71">I127</f>
        <v>14000</v>
      </c>
      <c r="J126" s="89">
        <f t="shared" si="71"/>
        <v>30000</v>
      </c>
      <c r="K126" s="102">
        <f t="shared" si="71"/>
        <v>30000</v>
      </c>
      <c r="L126" s="102">
        <f t="shared" si="71"/>
        <v>30000</v>
      </c>
      <c r="M126" s="102">
        <f t="shared" si="71"/>
        <v>30000</v>
      </c>
    </row>
    <row r="127" spans="1:13" ht="48.75" customHeight="1">
      <c r="A127" s="12"/>
      <c r="B127" s="27" t="s">
        <v>70</v>
      </c>
      <c r="C127" s="28"/>
      <c r="D127" s="29"/>
      <c r="E127" s="30"/>
      <c r="F127" s="31"/>
      <c r="G127" s="31"/>
      <c r="H127" s="89">
        <f>H128</f>
        <v>30000</v>
      </c>
      <c r="I127" s="89">
        <f t="shared" si="71"/>
        <v>14000</v>
      </c>
      <c r="J127" s="89">
        <f t="shared" si="71"/>
        <v>30000</v>
      </c>
      <c r="K127" s="102">
        <f t="shared" si="71"/>
        <v>30000</v>
      </c>
      <c r="L127" s="102">
        <f t="shared" si="71"/>
        <v>30000</v>
      </c>
      <c r="M127" s="102">
        <f t="shared" si="71"/>
        <v>30000</v>
      </c>
    </row>
    <row r="128" spans="1:13" ht="100.5" customHeight="1">
      <c r="A128" s="12"/>
      <c r="B128" s="35"/>
      <c r="C128" s="28" t="s">
        <v>1</v>
      </c>
      <c r="D128" s="29" t="s">
        <v>203</v>
      </c>
      <c r="E128" s="14" t="s">
        <v>70</v>
      </c>
      <c r="F128" s="31"/>
      <c r="G128" s="31"/>
      <c r="H128" s="90">
        <f>H129</f>
        <v>30000</v>
      </c>
      <c r="I128" s="90">
        <f t="shared" si="71"/>
        <v>14000</v>
      </c>
      <c r="J128" s="90">
        <f t="shared" si="71"/>
        <v>30000</v>
      </c>
      <c r="K128" s="94">
        <f t="shared" si="71"/>
        <v>30000</v>
      </c>
      <c r="L128" s="94">
        <f t="shared" si="71"/>
        <v>30000</v>
      </c>
      <c r="M128" s="94">
        <f t="shared" si="71"/>
        <v>30000</v>
      </c>
    </row>
    <row r="129" spans="1:13" ht="25.5">
      <c r="A129" s="12"/>
      <c r="B129" s="14" t="s">
        <v>70</v>
      </c>
      <c r="C129" s="28" t="s">
        <v>163</v>
      </c>
      <c r="D129" s="29" t="s">
        <v>203</v>
      </c>
      <c r="E129" s="33" t="s">
        <v>91</v>
      </c>
      <c r="F129" s="31" t="s">
        <v>164</v>
      </c>
      <c r="G129" s="31"/>
      <c r="H129" s="90">
        <v>30000</v>
      </c>
      <c r="I129" s="90">
        <v>14000</v>
      </c>
      <c r="J129" s="90">
        <v>30000</v>
      </c>
      <c r="K129" s="103">
        <v>30000</v>
      </c>
      <c r="L129" s="103">
        <v>30000</v>
      </c>
      <c r="M129" s="103">
        <v>30000</v>
      </c>
    </row>
    <row r="130" spans="1:13">
      <c r="A130" s="12"/>
      <c r="B130" s="27" t="s">
        <v>71</v>
      </c>
      <c r="C130" s="28"/>
      <c r="D130" s="29"/>
      <c r="E130" s="34"/>
      <c r="F130" s="5"/>
      <c r="G130" s="5"/>
      <c r="H130" s="89">
        <f>H131+H136+H142+H151+H157+H163+H166+H172+H174+H176+H183+H154</f>
        <v>14645970.98</v>
      </c>
      <c r="I130" s="89">
        <f>I131+I136+I142+I151+I157+I163+I166+I172+I174+I176+I183+I154</f>
        <v>14776735.890000001</v>
      </c>
      <c r="J130" s="89">
        <f>J131+J136+J142+J151+J157+J163+J166+J172+J174+J176+J183+J154</f>
        <v>14964473.67</v>
      </c>
      <c r="K130" s="102">
        <f>K131+K136+K142+K151+K157+K163+K166+K172+K174+K176+K183+K138</f>
        <v>1000000</v>
      </c>
      <c r="L130" s="102">
        <f>L131+L136+L142+L151+L157+L163+L166+L172+L174+L176+L183+L138</f>
        <v>1000000</v>
      </c>
      <c r="M130" s="102">
        <f t="shared" ref="M130" si="72">M131+M136+M142+M151+M157+M163+M166+M172+M174+M176+M183+M138</f>
        <v>1000000</v>
      </c>
    </row>
    <row r="131" spans="1:13" ht="65.25" customHeight="1">
      <c r="A131" s="12"/>
      <c r="B131" s="35"/>
      <c r="C131" s="28" t="s">
        <v>1</v>
      </c>
      <c r="D131" s="29" t="s">
        <v>72</v>
      </c>
      <c r="E131" s="14" t="s">
        <v>73</v>
      </c>
      <c r="F131" s="31"/>
      <c r="G131" s="31"/>
      <c r="H131" s="90">
        <f>H132+H134</f>
        <v>94000</v>
      </c>
      <c r="I131" s="90">
        <f t="shared" ref="I131:M131" si="73">I132+I134</f>
        <v>40161.74</v>
      </c>
      <c r="J131" s="90">
        <f t="shared" si="73"/>
        <v>94000</v>
      </c>
      <c r="K131" s="94">
        <f t="shared" si="73"/>
        <v>0</v>
      </c>
      <c r="L131" s="94">
        <f t="shared" si="73"/>
        <v>0</v>
      </c>
      <c r="M131" s="94">
        <f t="shared" si="73"/>
        <v>0</v>
      </c>
    </row>
    <row r="132" spans="1:13" ht="161.25" customHeight="1">
      <c r="A132" s="12"/>
      <c r="B132" s="35"/>
      <c r="C132" s="28" t="s">
        <v>1</v>
      </c>
      <c r="D132" s="29" t="s">
        <v>206</v>
      </c>
      <c r="E132" s="15" t="s">
        <v>204</v>
      </c>
      <c r="F132" s="31"/>
      <c r="G132" s="31"/>
      <c r="H132" s="90">
        <f>H133</f>
        <v>80000</v>
      </c>
      <c r="I132" s="90">
        <f>I133</f>
        <v>33180.28</v>
      </c>
      <c r="J132" s="98">
        <f>J133</f>
        <v>80000</v>
      </c>
      <c r="K132" s="94">
        <v>0</v>
      </c>
      <c r="L132" s="94">
        <v>0</v>
      </c>
      <c r="M132" s="94">
        <v>0</v>
      </c>
    </row>
    <row r="133" spans="1:13" ht="90.75" customHeight="1">
      <c r="A133" s="12"/>
      <c r="B133" s="32" t="s">
        <v>205</v>
      </c>
      <c r="C133" s="28" t="s">
        <v>5</v>
      </c>
      <c r="D133" s="29" t="s">
        <v>207</v>
      </c>
      <c r="E133" s="33" t="s">
        <v>91</v>
      </c>
      <c r="F133" s="31" t="s">
        <v>6</v>
      </c>
      <c r="G133" s="31"/>
      <c r="H133" s="90">
        <v>80000</v>
      </c>
      <c r="I133" s="90">
        <v>33180.28</v>
      </c>
      <c r="J133" s="90">
        <v>80000</v>
      </c>
      <c r="K133" s="103">
        <v>0</v>
      </c>
      <c r="L133" s="103">
        <v>0</v>
      </c>
      <c r="M133" s="103">
        <v>0</v>
      </c>
    </row>
    <row r="134" spans="1:13" ht="144" customHeight="1">
      <c r="A134" s="12"/>
      <c r="B134" s="32"/>
      <c r="C134" s="28" t="s">
        <v>1</v>
      </c>
      <c r="D134" s="29" t="s">
        <v>218</v>
      </c>
      <c r="E134" s="15" t="s">
        <v>208</v>
      </c>
      <c r="F134" s="31"/>
      <c r="G134" s="31"/>
      <c r="H134" s="90">
        <f>H135</f>
        <v>14000</v>
      </c>
      <c r="I134" s="90">
        <f>I135</f>
        <v>6981.46</v>
      </c>
      <c r="J134" s="90">
        <f>J135</f>
        <v>14000</v>
      </c>
      <c r="K134" s="94">
        <f t="shared" ref="K134:M134" si="74">K135</f>
        <v>0</v>
      </c>
      <c r="L134" s="94">
        <f t="shared" si="74"/>
        <v>0</v>
      </c>
      <c r="M134" s="94">
        <f t="shared" si="74"/>
        <v>0</v>
      </c>
    </row>
    <row r="135" spans="1:13" ht="90.75" customHeight="1">
      <c r="A135" s="12"/>
      <c r="B135" s="15" t="s">
        <v>209</v>
      </c>
      <c r="C135" s="28" t="s">
        <v>5</v>
      </c>
      <c r="D135" s="29" t="s">
        <v>210</v>
      </c>
      <c r="E135" s="33" t="s">
        <v>91</v>
      </c>
      <c r="F135" s="31" t="s">
        <v>6</v>
      </c>
      <c r="G135" s="31"/>
      <c r="H135" s="90">
        <v>14000</v>
      </c>
      <c r="I135" s="90">
        <v>6981.46</v>
      </c>
      <c r="J135" s="90">
        <v>14000</v>
      </c>
      <c r="K135" s="103">
        <v>0</v>
      </c>
      <c r="L135" s="103">
        <v>0</v>
      </c>
      <c r="M135" s="103">
        <v>0</v>
      </c>
    </row>
    <row r="136" spans="1:13" ht="144.75" customHeight="1">
      <c r="A136" s="12"/>
      <c r="B136" s="18"/>
      <c r="C136" s="28" t="s">
        <v>1</v>
      </c>
      <c r="D136" s="29" t="s">
        <v>219</v>
      </c>
      <c r="E136" s="14" t="s">
        <v>211</v>
      </c>
      <c r="F136" s="31"/>
      <c r="G136" s="31"/>
      <c r="H136" s="90">
        <f>H137</f>
        <v>38170</v>
      </c>
      <c r="I136" s="90">
        <f t="shared" ref="I136:M136" si="75">I137</f>
        <v>20845.72</v>
      </c>
      <c r="J136" s="90">
        <f>J137</f>
        <v>38170</v>
      </c>
      <c r="K136" s="94">
        <f t="shared" si="75"/>
        <v>0</v>
      </c>
      <c r="L136" s="94">
        <f t="shared" si="75"/>
        <v>0</v>
      </c>
      <c r="M136" s="94">
        <f t="shared" si="75"/>
        <v>0</v>
      </c>
    </row>
    <row r="137" spans="1:13" ht="90.75" customHeight="1">
      <c r="A137" s="12"/>
      <c r="B137" s="19" t="s">
        <v>212</v>
      </c>
      <c r="C137" s="28" t="s">
        <v>5</v>
      </c>
      <c r="D137" s="29" t="s">
        <v>213</v>
      </c>
      <c r="E137" s="33" t="s">
        <v>91</v>
      </c>
      <c r="F137" s="31" t="s">
        <v>6</v>
      </c>
      <c r="G137" s="31"/>
      <c r="H137" s="90">
        <v>38170</v>
      </c>
      <c r="I137" s="90">
        <v>20845.72</v>
      </c>
      <c r="J137" s="90">
        <v>38170</v>
      </c>
      <c r="K137" s="95">
        <v>0</v>
      </c>
      <c r="L137" s="95">
        <v>0</v>
      </c>
      <c r="M137" s="95">
        <v>0</v>
      </c>
    </row>
    <row r="138" spans="1:13" ht="203.25" customHeight="1">
      <c r="A138" s="12"/>
      <c r="B138" s="117"/>
      <c r="C138" s="28" t="s">
        <v>1</v>
      </c>
      <c r="D138" s="29" t="s">
        <v>431</v>
      </c>
      <c r="E138" s="80" t="s">
        <v>430</v>
      </c>
      <c r="F138" s="31"/>
      <c r="G138" s="31"/>
      <c r="H138" s="90">
        <f>H139</f>
        <v>0</v>
      </c>
      <c r="I138" s="90">
        <f t="shared" ref="I138" si="76">I139</f>
        <v>0</v>
      </c>
      <c r="J138" s="90">
        <f t="shared" ref="J138" si="77">J139</f>
        <v>0</v>
      </c>
      <c r="K138" s="95">
        <f>K139</f>
        <v>1000000</v>
      </c>
      <c r="L138" s="95">
        <f t="shared" ref="L138:M138" si="78">L139</f>
        <v>1000000</v>
      </c>
      <c r="M138" s="95">
        <f t="shared" si="78"/>
        <v>1000000</v>
      </c>
    </row>
    <row r="139" spans="1:13" ht="168.75" customHeight="1">
      <c r="A139" s="12"/>
      <c r="B139" s="117"/>
      <c r="C139" s="28" t="s">
        <v>1</v>
      </c>
      <c r="D139" s="29" t="s">
        <v>434</v>
      </c>
      <c r="E139" s="80" t="s">
        <v>432</v>
      </c>
      <c r="F139" s="31"/>
      <c r="G139" s="31"/>
      <c r="H139" s="90">
        <v>0</v>
      </c>
      <c r="I139" s="90">
        <v>0</v>
      </c>
      <c r="J139" s="90">
        <v>0</v>
      </c>
      <c r="K139" s="95">
        <f>K140+K141</f>
        <v>1000000</v>
      </c>
      <c r="L139" s="95">
        <f t="shared" ref="L139:M139" si="79">L140+L141</f>
        <v>1000000</v>
      </c>
      <c r="M139" s="95">
        <f t="shared" si="79"/>
        <v>1000000</v>
      </c>
    </row>
    <row r="140" spans="1:13" ht="90.75" customHeight="1">
      <c r="A140" s="12"/>
      <c r="B140" s="117" t="s">
        <v>433</v>
      </c>
      <c r="C140" s="28" t="s">
        <v>170</v>
      </c>
      <c r="D140" s="29" t="s">
        <v>434</v>
      </c>
      <c r="E140" s="33" t="s">
        <v>91</v>
      </c>
      <c r="F140" s="31" t="s">
        <v>427</v>
      </c>
      <c r="G140" s="31"/>
      <c r="H140" s="90">
        <v>0</v>
      </c>
      <c r="I140" s="90">
        <v>0</v>
      </c>
      <c r="J140" s="90">
        <v>0</v>
      </c>
      <c r="K140" s="95">
        <v>800000</v>
      </c>
      <c r="L140" s="95">
        <v>800000</v>
      </c>
      <c r="M140" s="95">
        <v>800000</v>
      </c>
    </row>
    <row r="141" spans="1:13" ht="90.75" customHeight="1">
      <c r="A141" s="12"/>
      <c r="B141" s="117" t="s">
        <v>433</v>
      </c>
      <c r="C141" s="28" t="s">
        <v>163</v>
      </c>
      <c r="D141" s="29" t="s">
        <v>434</v>
      </c>
      <c r="E141" s="33" t="s">
        <v>91</v>
      </c>
      <c r="F141" s="31" t="s">
        <v>164</v>
      </c>
      <c r="G141" s="31"/>
      <c r="H141" s="90">
        <v>0</v>
      </c>
      <c r="I141" s="90">
        <v>0</v>
      </c>
      <c r="J141" s="90">
        <v>0</v>
      </c>
      <c r="K141" s="95">
        <v>200000</v>
      </c>
      <c r="L141" s="95">
        <v>200000</v>
      </c>
      <c r="M141" s="95">
        <v>200000</v>
      </c>
    </row>
    <row r="142" spans="1:13" ht="161.25" customHeight="1">
      <c r="A142" s="12"/>
      <c r="B142" s="116"/>
      <c r="C142" s="28" t="s">
        <v>1</v>
      </c>
      <c r="D142" s="29" t="s">
        <v>217</v>
      </c>
      <c r="E142" s="15" t="s">
        <v>214</v>
      </c>
      <c r="F142" s="31"/>
      <c r="G142" s="31"/>
      <c r="H142" s="90">
        <f>H143+H148</f>
        <v>600016</v>
      </c>
      <c r="I142" s="90">
        <f>I143+I148</f>
        <v>616053.89</v>
      </c>
      <c r="J142" s="90">
        <f t="shared" ref="J142:M142" si="80">J143+J148</f>
        <v>470000</v>
      </c>
      <c r="K142" s="99">
        <f t="shared" si="80"/>
        <v>0</v>
      </c>
      <c r="L142" s="99">
        <f t="shared" si="80"/>
        <v>0</v>
      </c>
      <c r="M142" s="99">
        <f t="shared" si="80"/>
        <v>0</v>
      </c>
    </row>
    <row r="143" spans="1:13" ht="157.5" customHeight="1">
      <c r="A143" s="12"/>
      <c r="B143" s="19"/>
      <c r="C143" s="28" t="s">
        <v>1</v>
      </c>
      <c r="D143" s="29" t="s">
        <v>220</v>
      </c>
      <c r="E143" s="15" t="s">
        <v>215</v>
      </c>
      <c r="F143" s="31"/>
      <c r="G143" s="31"/>
      <c r="H143" s="90">
        <f>H144+H145+H146+H147</f>
        <v>340016</v>
      </c>
      <c r="I143" s="90">
        <f>I144+I145+I146+I147</f>
        <v>390402.92</v>
      </c>
      <c r="J143" s="90">
        <f>J144+J145+J146</f>
        <v>210000</v>
      </c>
      <c r="K143" s="99">
        <f>K144+K145+K146+K147</f>
        <v>0</v>
      </c>
      <c r="L143" s="99">
        <f t="shared" ref="L143:M143" si="81">L144+L145+L146+L147</f>
        <v>0</v>
      </c>
      <c r="M143" s="99">
        <f t="shared" si="81"/>
        <v>0</v>
      </c>
    </row>
    <row r="144" spans="1:13" ht="90.75" customHeight="1">
      <c r="A144" s="12"/>
      <c r="B144" s="15" t="s">
        <v>216</v>
      </c>
      <c r="C144" s="28" t="s">
        <v>38</v>
      </c>
      <c r="D144" s="29" t="s">
        <v>221</v>
      </c>
      <c r="E144" s="33" t="s">
        <v>91</v>
      </c>
      <c r="F144" s="31" t="s">
        <v>112</v>
      </c>
      <c r="G144" s="31"/>
      <c r="H144" s="90">
        <v>205000</v>
      </c>
      <c r="I144" s="90">
        <v>380402.92</v>
      </c>
      <c r="J144" s="90">
        <v>205000</v>
      </c>
      <c r="K144" s="95">
        <v>0</v>
      </c>
      <c r="L144" s="95">
        <v>0</v>
      </c>
      <c r="M144" s="95">
        <v>0</v>
      </c>
    </row>
    <row r="145" spans="1:13" ht="90.75" customHeight="1">
      <c r="A145" s="12"/>
      <c r="B145" s="15" t="s">
        <v>216</v>
      </c>
      <c r="C145" s="28" t="s">
        <v>82</v>
      </c>
      <c r="D145" s="29" t="s">
        <v>221</v>
      </c>
      <c r="E145" s="33" t="s">
        <v>91</v>
      </c>
      <c r="F145" s="31" t="s">
        <v>225</v>
      </c>
      <c r="G145" s="31"/>
      <c r="H145" s="90">
        <v>5000</v>
      </c>
      <c r="I145" s="90">
        <v>0</v>
      </c>
      <c r="J145" s="90">
        <v>5000</v>
      </c>
      <c r="K145" s="95">
        <v>0</v>
      </c>
      <c r="L145" s="95">
        <v>0</v>
      </c>
      <c r="M145" s="95">
        <v>0</v>
      </c>
    </row>
    <row r="146" spans="1:13" ht="90.75" hidden="1" customHeight="1">
      <c r="A146" s="12"/>
      <c r="B146" s="15" t="s">
        <v>323</v>
      </c>
      <c r="C146" s="28" t="s">
        <v>40</v>
      </c>
      <c r="D146" s="29" t="s">
        <v>220</v>
      </c>
      <c r="E146" s="33" t="s">
        <v>91</v>
      </c>
      <c r="F146" s="49" t="s">
        <v>94</v>
      </c>
      <c r="G146" s="31"/>
      <c r="H146" s="90">
        <v>0</v>
      </c>
      <c r="I146" s="90">
        <v>0</v>
      </c>
      <c r="J146" s="90">
        <v>0</v>
      </c>
      <c r="K146" s="95">
        <v>0</v>
      </c>
      <c r="L146" s="95">
        <v>0</v>
      </c>
      <c r="M146" s="95">
        <v>0</v>
      </c>
    </row>
    <row r="147" spans="1:13" ht="117.75" customHeight="1">
      <c r="A147" s="12"/>
      <c r="B147" s="15" t="s">
        <v>323</v>
      </c>
      <c r="C147" s="28" t="s">
        <v>261</v>
      </c>
      <c r="D147" s="29" t="s">
        <v>220</v>
      </c>
      <c r="E147" s="33" t="s">
        <v>91</v>
      </c>
      <c r="F147" s="49" t="s">
        <v>341</v>
      </c>
      <c r="G147" s="31"/>
      <c r="H147" s="90">
        <v>130016</v>
      </c>
      <c r="I147" s="90">
        <v>10000</v>
      </c>
      <c r="J147" s="90">
        <v>0</v>
      </c>
      <c r="K147" s="95">
        <v>0</v>
      </c>
      <c r="L147" s="95">
        <v>0</v>
      </c>
      <c r="M147" s="95">
        <v>0</v>
      </c>
    </row>
    <row r="148" spans="1:13" ht="119.25" customHeight="1">
      <c r="A148" s="12"/>
      <c r="B148" s="19"/>
      <c r="C148" s="28" t="s">
        <v>1</v>
      </c>
      <c r="D148" s="29" t="s">
        <v>222</v>
      </c>
      <c r="E148" s="14" t="s">
        <v>223</v>
      </c>
      <c r="F148" s="44"/>
      <c r="G148" s="31"/>
      <c r="H148" s="90">
        <f>H149+H150</f>
        <v>260000</v>
      </c>
      <c r="I148" s="90">
        <f>I149+I150</f>
        <v>225650.97</v>
      </c>
      <c r="J148" s="90">
        <f t="shared" ref="J148:M148" si="82">J149+J150</f>
        <v>260000</v>
      </c>
      <c r="K148" s="99">
        <f t="shared" si="82"/>
        <v>0</v>
      </c>
      <c r="L148" s="99">
        <f t="shared" si="82"/>
        <v>0</v>
      </c>
      <c r="M148" s="99">
        <f t="shared" si="82"/>
        <v>0</v>
      </c>
    </row>
    <row r="149" spans="1:13" ht="90.75" customHeight="1">
      <c r="A149" s="12"/>
      <c r="B149" s="14" t="s">
        <v>224</v>
      </c>
      <c r="C149" s="45" t="s">
        <v>82</v>
      </c>
      <c r="D149" s="46" t="s">
        <v>314</v>
      </c>
      <c r="E149" s="33" t="s">
        <v>91</v>
      </c>
      <c r="F149" s="31" t="s">
        <v>225</v>
      </c>
      <c r="G149" s="31"/>
      <c r="H149" s="90">
        <v>250000</v>
      </c>
      <c r="I149" s="90">
        <v>224019.92</v>
      </c>
      <c r="J149" s="90">
        <v>250000</v>
      </c>
      <c r="K149" s="105">
        <v>0</v>
      </c>
      <c r="L149" s="105">
        <v>0</v>
      </c>
      <c r="M149" s="105">
        <v>0</v>
      </c>
    </row>
    <row r="150" spans="1:13" ht="90.75" customHeight="1">
      <c r="A150" s="12"/>
      <c r="B150" s="15" t="s">
        <v>224</v>
      </c>
      <c r="C150" s="28" t="s">
        <v>38</v>
      </c>
      <c r="D150" s="29" t="s">
        <v>314</v>
      </c>
      <c r="E150" s="33" t="s">
        <v>91</v>
      </c>
      <c r="F150" s="31" t="s">
        <v>112</v>
      </c>
      <c r="G150" s="31"/>
      <c r="H150" s="90">
        <v>10000</v>
      </c>
      <c r="I150" s="90">
        <v>1631.05</v>
      </c>
      <c r="J150" s="90">
        <v>10000</v>
      </c>
      <c r="K150" s="105">
        <v>0</v>
      </c>
      <c r="L150" s="105">
        <v>0</v>
      </c>
      <c r="M150" s="105">
        <v>0</v>
      </c>
    </row>
    <row r="151" spans="1:13" ht="102">
      <c r="A151" s="12"/>
      <c r="B151" s="43"/>
      <c r="C151" s="28" t="s">
        <v>1</v>
      </c>
      <c r="D151" s="29" t="s">
        <v>228</v>
      </c>
      <c r="E151" s="15" t="s">
        <v>226</v>
      </c>
      <c r="F151" s="31"/>
      <c r="G151" s="31"/>
      <c r="H151" s="90">
        <f>H152</f>
        <v>152000</v>
      </c>
      <c r="I151" s="90">
        <f t="shared" ref="I151:M151" si="83">I152</f>
        <v>195061.3</v>
      </c>
      <c r="J151" s="90">
        <f t="shared" si="83"/>
        <v>181369.18</v>
      </c>
      <c r="K151" s="106">
        <f t="shared" si="83"/>
        <v>0</v>
      </c>
      <c r="L151" s="106">
        <f t="shared" si="83"/>
        <v>0</v>
      </c>
      <c r="M151" s="106">
        <f t="shared" si="83"/>
        <v>0</v>
      </c>
    </row>
    <row r="152" spans="1:13" ht="127.5">
      <c r="A152" s="12"/>
      <c r="B152" s="32"/>
      <c r="C152" s="28" t="s">
        <v>1</v>
      </c>
      <c r="D152" s="29" t="s">
        <v>233</v>
      </c>
      <c r="E152" s="14" t="s">
        <v>227</v>
      </c>
      <c r="F152" s="39"/>
      <c r="G152" s="31"/>
      <c r="H152" s="90">
        <f>H153</f>
        <v>152000</v>
      </c>
      <c r="I152" s="90">
        <f t="shared" ref="I152:M152" si="84">I153</f>
        <v>195061.3</v>
      </c>
      <c r="J152" s="90">
        <f>J153</f>
        <v>181369.18</v>
      </c>
      <c r="K152" s="99">
        <f t="shared" si="84"/>
        <v>0</v>
      </c>
      <c r="L152" s="99">
        <f t="shared" si="84"/>
        <v>0</v>
      </c>
      <c r="M152" s="99">
        <f t="shared" si="84"/>
        <v>0</v>
      </c>
    </row>
    <row r="153" spans="1:13" ht="76.5">
      <c r="A153" s="12"/>
      <c r="B153" s="19" t="s">
        <v>230</v>
      </c>
      <c r="C153" s="28" t="s">
        <v>38</v>
      </c>
      <c r="D153" s="29" t="s">
        <v>229</v>
      </c>
      <c r="E153" s="33" t="s">
        <v>91</v>
      </c>
      <c r="F153" s="31" t="s">
        <v>112</v>
      </c>
      <c r="G153" s="31"/>
      <c r="H153" s="92">
        <v>152000</v>
      </c>
      <c r="I153" s="90">
        <v>195061.3</v>
      </c>
      <c r="J153" s="90">
        <v>181369.18</v>
      </c>
      <c r="K153" s="95">
        <v>0</v>
      </c>
      <c r="L153" s="95">
        <v>0</v>
      </c>
      <c r="M153" s="95">
        <v>0</v>
      </c>
    </row>
    <row r="154" spans="1:13" ht="63.75">
      <c r="A154" s="12"/>
      <c r="B154" s="19"/>
      <c r="C154" s="28" t="s">
        <v>1</v>
      </c>
      <c r="D154" s="29" t="s">
        <v>422</v>
      </c>
      <c r="E154" s="80" t="s">
        <v>423</v>
      </c>
      <c r="F154" s="39"/>
      <c r="G154" s="31"/>
      <c r="H154" s="92">
        <f>H155</f>
        <v>8392.64</v>
      </c>
      <c r="I154" s="90">
        <f t="shared" ref="I154:M154" si="85">I155</f>
        <v>8392.64</v>
      </c>
      <c r="J154" s="90">
        <f t="shared" si="85"/>
        <v>8392.64</v>
      </c>
      <c r="K154" s="95">
        <f t="shared" si="85"/>
        <v>0</v>
      </c>
      <c r="L154" s="95">
        <f t="shared" si="85"/>
        <v>0</v>
      </c>
      <c r="M154" s="95">
        <f t="shared" si="85"/>
        <v>0</v>
      </c>
    </row>
    <row r="155" spans="1:13" s="43" customFormat="1" ht="114.75">
      <c r="A155" s="31"/>
      <c r="B155" s="31"/>
      <c r="C155" s="28" t="s">
        <v>1</v>
      </c>
      <c r="D155" s="29" t="s">
        <v>426</v>
      </c>
      <c r="E155" s="80" t="s">
        <v>420</v>
      </c>
      <c r="F155" s="39"/>
      <c r="G155" s="31"/>
      <c r="H155" s="92">
        <f t="shared" ref="H155:M155" si="86">H156</f>
        <v>8392.64</v>
      </c>
      <c r="I155" s="90">
        <f t="shared" si="86"/>
        <v>8392.64</v>
      </c>
      <c r="J155" s="90">
        <f t="shared" si="86"/>
        <v>8392.64</v>
      </c>
      <c r="K155" s="95">
        <f t="shared" si="86"/>
        <v>0</v>
      </c>
      <c r="L155" s="95">
        <f t="shared" si="86"/>
        <v>0</v>
      </c>
      <c r="M155" s="95">
        <f t="shared" si="86"/>
        <v>0</v>
      </c>
    </row>
    <row r="156" spans="1:13" s="43" customFormat="1" ht="38.25">
      <c r="A156" s="31"/>
      <c r="B156" s="82" t="s">
        <v>420</v>
      </c>
      <c r="C156" s="28" t="s">
        <v>163</v>
      </c>
      <c r="D156" s="29" t="s">
        <v>421</v>
      </c>
      <c r="E156" s="33" t="s">
        <v>91</v>
      </c>
      <c r="F156" s="31" t="s">
        <v>164</v>
      </c>
      <c r="G156" s="31"/>
      <c r="H156" s="92">
        <v>8392.64</v>
      </c>
      <c r="I156" s="90">
        <v>8392.64</v>
      </c>
      <c r="J156" s="90">
        <v>8392.64</v>
      </c>
      <c r="K156" s="95">
        <v>0</v>
      </c>
      <c r="L156" s="95">
        <v>0</v>
      </c>
      <c r="M156" s="95">
        <v>0</v>
      </c>
    </row>
    <row r="157" spans="1:13" ht="276.75" customHeight="1">
      <c r="A157" s="12"/>
      <c r="B157" s="43"/>
      <c r="C157" s="28" t="s">
        <v>1</v>
      </c>
      <c r="D157" s="29" t="s">
        <v>232</v>
      </c>
      <c r="E157" s="15" t="s">
        <v>231</v>
      </c>
      <c r="F157" s="31"/>
      <c r="G157" s="31"/>
      <c r="H157" s="92">
        <f>H158+H162</f>
        <v>188834</v>
      </c>
      <c r="I157" s="92">
        <f t="shared" ref="I157:M157" si="87">I158+I162</f>
        <v>84010</v>
      </c>
      <c r="J157" s="92">
        <f t="shared" si="87"/>
        <v>200500.94</v>
      </c>
      <c r="K157" s="95">
        <f t="shared" si="87"/>
        <v>0</v>
      </c>
      <c r="L157" s="95">
        <f t="shared" si="87"/>
        <v>0</v>
      </c>
      <c r="M157" s="95">
        <f t="shared" si="87"/>
        <v>0</v>
      </c>
    </row>
    <row r="158" spans="1:13" ht="63.75">
      <c r="A158" s="12"/>
      <c r="B158" s="12"/>
      <c r="C158" s="28" t="s">
        <v>1</v>
      </c>
      <c r="D158" s="29" t="s">
        <v>235</v>
      </c>
      <c r="E158" s="15" t="s">
        <v>236</v>
      </c>
      <c r="F158" s="31"/>
      <c r="G158" s="31"/>
      <c r="H158" s="92">
        <f>H159+H160</f>
        <v>14000</v>
      </c>
      <c r="I158" s="92">
        <f t="shared" ref="I158:M158" si="88">I159+I160</f>
        <v>14010</v>
      </c>
      <c r="J158" s="92">
        <f t="shared" si="88"/>
        <v>14000</v>
      </c>
      <c r="K158" s="95">
        <f t="shared" si="88"/>
        <v>0</v>
      </c>
      <c r="L158" s="95">
        <f t="shared" si="88"/>
        <v>0</v>
      </c>
      <c r="M158" s="95">
        <f t="shared" si="88"/>
        <v>0</v>
      </c>
    </row>
    <row r="159" spans="1:13" ht="89.25">
      <c r="A159" s="12"/>
      <c r="B159" s="15" t="s">
        <v>234</v>
      </c>
      <c r="C159" s="28" t="s">
        <v>82</v>
      </c>
      <c r="D159" s="29" t="s">
        <v>315</v>
      </c>
      <c r="E159" s="33" t="s">
        <v>91</v>
      </c>
      <c r="F159" s="31" t="s">
        <v>225</v>
      </c>
      <c r="G159" s="31"/>
      <c r="H159" s="92">
        <v>10000</v>
      </c>
      <c r="I159" s="90">
        <v>10000</v>
      </c>
      <c r="J159" s="98">
        <v>10000</v>
      </c>
      <c r="K159" s="95">
        <v>0</v>
      </c>
      <c r="L159" s="95">
        <v>0</v>
      </c>
      <c r="M159" s="95">
        <v>0</v>
      </c>
    </row>
    <row r="160" spans="1:13" ht="99" customHeight="1">
      <c r="A160" s="12"/>
      <c r="B160" s="15" t="s">
        <v>234</v>
      </c>
      <c r="C160" s="28" t="s">
        <v>38</v>
      </c>
      <c r="D160" s="29" t="s">
        <v>315</v>
      </c>
      <c r="E160" s="33" t="s">
        <v>91</v>
      </c>
      <c r="F160" s="31" t="s">
        <v>112</v>
      </c>
      <c r="G160" s="31"/>
      <c r="H160" s="90">
        <v>4000</v>
      </c>
      <c r="I160" s="90">
        <v>4010</v>
      </c>
      <c r="J160" s="98">
        <v>4000</v>
      </c>
      <c r="K160" s="95">
        <v>0</v>
      </c>
      <c r="L160" s="95">
        <v>0</v>
      </c>
      <c r="M160" s="95">
        <v>0</v>
      </c>
    </row>
    <row r="161" spans="1:13" ht="53.25" customHeight="1">
      <c r="A161" s="12"/>
      <c r="B161" s="47"/>
      <c r="C161" s="28" t="s">
        <v>1</v>
      </c>
      <c r="D161" s="29" t="s">
        <v>238</v>
      </c>
      <c r="E161" s="14" t="s">
        <v>237</v>
      </c>
      <c r="F161" s="31"/>
      <c r="G161" s="31"/>
      <c r="H161" s="92"/>
      <c r="I161" s="90"/>
      <c r="J161" s="107"/>
      <c r="K161" s="95"/>
      <c r="L161" s="95"/>
      <c r="M161" s="95"/>
    </row>
    <row r="162" spans="1:13" ht="89.25">
      <c r="A162" s="12"/>
      <c r="B162" s="14" t="s">
        <v>324</v>
      </c>
      <c r="C162" s="28" t="s">
        <v>260</v>
      </c>
      <c r="D162" s="29" t="s">
        <v>316</v>
      </c>
      <c r="E162" s="33" t="s">
        <v>91</v>
      </c>
      <c r="F162" s="83" t="s">
        <v>239</v>
      </c>
      <c r="G162" s="31"/>
      <c r="H162" s="92">
        <v>174834</v>
      </c>
      <c r="I162" s="90">
        <v>70000</v>
      </c>
      <c r="J162" s="108">
        <v>186500.94</v>
      </c>
      <c r="K162" s="95">
        <v>0</v>
      </c>
      <c r="L162" s="95">
        <v>0</v>
      </c>
      <c r="M162" s="95">
        <v>0</v>
      </c>
    </row>
    <row r="163" spans="1:13" ht="131.25" customHeight="1">
      <c r="A163" s="12"/>
      <c r="B163" s="35"/>
      <c r="C163" s="28" t="s">
        <v>1</v>
      </c>
      <c r="D163" s="29" t="s">
        <v>241</v>
      </c>
      <c r="E163" s="15" t="s">
        <v>240</v>
      </c>
      <c r="F163" s="31"/>
      <c r="G163" s="31"/>
      <c r="H163" s="90">
        <f>H164+H165</f>
        <v>598200</v>
      </c>
      <c r="I163" s="90">
        <f>I164+I165</f>
        <v>627440.91999999993</v>
      </c>
      <c r="J163" s="98">
        <f t="shared" ref="J163:M163" si="89">J164+J165</f>
        <v>598200</v>
      </c>
      <c r="K163" s="99">
        <f t="shared" si="89"/>
        <v>0</v>
      </c>
      <c r="L163" s="99">
        <f t="shared" si="89"/>
        <v>0</v>
      </c>
      <c r="M163" s="99">
        <f t="shared" si="89"/>
        <v>0</v>
      </c>
    </row>
    <row r="164" spans="1:13" ht="89.25">
      <c r="A164" s="12"/>
      <c r="B164" s="15" t="s">
        <v>325</v>
      </c>
      <c r="C164" s="28" t="s">
        <v>82</v>
      </c>
      <c r="D164" s="29" t="s">
        <v>253</v>
      </c>
      <c r="E164" s="33" t="s">
        <v>91</v>
      </c>
      <c r="F164" s="31" t="s">
        <v>225</v>
      </c>
      <c r="G164" s="31"/>
      <c r="H164" s="90">
        <v>512000</v>
      </c>
      <c r="I164" s="90">
        <v>554801.96</v>
      </c>
      <c r="J164" s="98">
        <v>512000</v>
      </c>
      <c r="K164" s="95">
        <v>0</v>
      </c>
      <c r="L164" s="95">
        <v>0</v>
      </c>
      <c r="M164" s="95">
        <v>0</v>
      </c>
    </row>
    <row r="165" spans="1:13" ht="76.5">
      <c r="A165" s="12"/>
      <c r="B165" s="15" t="s">
        <v>325</v>
      </c>
      <c r="C165" s="28" t="s">
        <v>38</v>
      </c>
      <c r="D165" s="29" t="s">
        <v>253</v>
      </c>
      <c r="E165" s="33" t="s">
        <v>91</v>
      </c>
      <c r="F165" s="31" t="s">
        <v>92</v>
      </c>
      <c r="G165" s="31"/>
      <c r="H165" s="90">
        <v>86200</v>
      </c>
      <c r="I165" s="90">
        <v>72638.960000000006</v>
      </c>
      <c r="J165" s="98">
        <v>86200</v>
      </c>
      <c r="K165" s="95">
        <v>0</v>
      </c>
      <c r="L165" s="95">
        <v>0</v>
      </c>
      <c r="M165" s="95">
        <v>0</v>
      </c>
    </row>
    <row r="166" spans="1:13" ht="32.25" customHeight="1">
      <c r="A166" s="12"/>
      <c r="B166" s="32" t="s">
        <v>74</v>
      </c>
      <c r="C166" s="28"/>
      <c r="D166" s="29"/>
      <c r="E166" s="30"/>
      <c r="F166" s="31"/>
      <c r="G166" s="31"/>
      <c r="H166" s="90">
        <f>H167+H170</f>
        <v>72500</v>
      </c>
      <c r="I166" s="90">
        <f t="shared" ref="I166:M166" si="90">I167+I170</f>
        <v>494500</v>
      </c>
      <c r="J166" s="98">
        <f t="shared" si="90"/>
        <v>475000</v>
      </c>
      <c r="K166" s="99">
        <f t="shared" si="90"/>
        <v>0</v>
      </c>
      <c r="L166" s="99">
        <f t="shared" si="90"/>
        <v>0</v>
      </c>
      <c r="M166" s="99">
        <f t="shared" si="90"/>
        <v>0</v>
      </c>
    </row>
    <row r="167" spans="1:13" s="43" customFormat="1" ht="93.75" hidden="1" customHeight="1">
      <c r="A167" s="12"/>
      <c r="B167" s="35"/>
      <c r="C167" s="28" t="s">
        <v>1</v>
      </c>
      <c r="D167" s="29" t="s">
        <v>75</v>
      </c>
      <c r="E167" s="30" t="s">
        <v>76</v>
      </c>
      <c r="F167" s="31"/>
      <c r="G167" s="31"/>
      <c r="H167" s="90">
        <f>H168</f>
        <v>0</v>
      </c>
      <c r="I167" s="90">
        <f t="shared" ref="I167:M167" si="91">I168</f>
        <v>0</v>
      </c>
      <c r="J167" s="98">
        <f t="shared" si="91"/>
        <v>0</v>
      </c>
      <c r="K167" s="99">
        <f t="shared" si="91"/>
        <v>0</v>
      </c>
      <c r="L167" s="99">
        <f t="shared" si="91"/>
        <v>0</v>
      </c>
      <c r="M167" s="99">
        <f t="shared" si="91"/>
        <v>0</v>
      </c>
    </row>
    <row r="168" spans="1:13" s="43" customFormat="1" ht="123" hidden="1" customHeight="1">
      <c r="A168" s="12"/>
      <c r="B168" s="35"/>
      <c r="C168" s="28" t="s">
        <v>1</v>
      </c>
      <c r="D168" s="29" t="s">
        <v>243</v>
      </c>
      <c r="E168" s="30" t="s">
        <v>317</v>
      </c>
      <c r="F168" s="31"/>
      <c r="G168" s="31"/>
      <c r="H168" s="90">
        <f>H169</f>
        <v>0</v>
      </c>
      <c r="I168" s="90">
        <f t="shared" ref="I168:M168" si="92">I169</f>
        <v>0</v>
      </c>
      <c r="J168" s="98">
        <v>0</v>
      </c>
      <c r="K168" s="99">
        <f t="shared" si="92"/>
        <v>0</v>
      </c>
      <c r="L168" s="99">
        <f t="shared" si="92"/>
        <v>0</v>
      </c>
      <c r="M168" s="99">
        <f t="shared" si="92"/>
        <v>0</v>
      </c>
    </row>
    <row r="169" spans="1:13" s="43" customFormat="1" ht="76.5" hidden="1">
      <c r="A169" s="12"/>
      <c r="B169" s="14" t="s">
        <v>244</v>
      </c>
      <c r="C169" s="28" t="s">
        <v>38</v>
      </c>
      <c r="D169" s="29" t="s">
        <v>242</v>
      </c>
      <c r="E169" s="33" t="s">
        <v>91</v>
      </c>
      <c r="F169" s="31" t="s">
        <v>92</v>
      </c>
      <c r="G169" s="31"/>
      <c r="H169" s="90">
        <v>0</v>
      </c>
      <c r="I169" s="90">
        <v>0</v>
      </c>
      <c r="J169" s="98">
        <v>0</v>
      </c>
      <c r="K169" s="95">
        <v>0</v>
      </c>
      <c r="L169" s="95">
        <v>0</v>
      </c>
      <c r="M169" s="95">
        <v>0</v>
      </c>
    </row>
    <row r="170" spans="1:13" ht="63.75">
      <c r="A170" s="12"/>
      <c r="B170" s="35"/>
      <c r="C170" s="28" t="s">
        <v>1</v>
      </c>
      <c r="D170" s="29" t="s">
        <v>245</v>
      </c>
      <c r="E170" s="15" t="s">
        <v>247</v>
      </c>
      <c r="F170" s="31"/>
      <c r="G170" s="31"/>
      <c r="H170" s="90">
        <f>H171</f>
        <v>72500</v>
      </c>
      <c r="I170" s="90">
        <f t="shared" ref="I170:M170" si="93">I171</f>
        <v>494500</v>
      </c>
      <c r="J170" s="98">
        <f t="shared" si="93"/>
        <v>475000</v>
      </c>
      <c r="K170" s="99">
        <f t="shared" si="93"/>
        <v>0</v>
      </c>
      <c r="L170" s="99">
        <f t="shared" si="93"/>
        <v>0</v>
      </c>
      <c r="M170" s="99">
        <f t="shared" si="93"/>
        <v>0</v>
      </c>
    </row>
    <row r="171" spans="1:13" ht="51">
      <c r="A171" s="12"/>
      <c r="B171" s="15" t="s">
        <v>248</v>
      </c>
      <c r="C171" s="28" t="s">
        <v>38</v>
      </c>
      <c r="D171" s="29" t="s">
        <v>246</v>
      </c>
      <c r="E171" s="33" t="s">
        <v>91</v>
      </c>
      <c r="F171" s="31" t="s">
        <v>92</v>
      </c>
      <c r="G171" s="31"/>
      <c r="H171" s="90">
        <v>72500</v>
      </c>
      <c r="I171" s="90">
        <v>494500</v>
      </c>
      <c r="J171" s="98">
        <v>475000</v>
      </c>
      <c r="K171" s="95">
        <v>0</v>
      </c>
      <c r="L171" s="95">
        <v>0</v>
      </c>
      <c r="M171" s="95">
        <v>0</v>
      </c>
    </row>
    <row r="172" spans="1:13" ht="153" hidden="1">
      <c r="A172" s="12"/>
      <c r="B172" s="35"/>
      <c r="C172" s="28" t="s">
        <v>1</v>
      </c>
      <c r="D172" s="29" t="s">
        <v>249</v>
      </c>
      <c r="E172" s="15" t="s">
        <v>250</v>
      </c>
      <c r="F172" s="31"/>
      <c r="G172" s="31"/>
      <c r="H172" s="90">
        <f>H173</f>
        <v>0</v>
      </c>
      <c r="I172" s="90">
        <f t="shared" ref="I172:M172" si="94">I173</f>
        <v>0</v>
      </c>
      <c r="J172" s="98">
        <f t="shared" si="94"/>
        <v>0</v>
      </c>
      <c r="K172" s="97">
        <f t="shared" si="94"/>
        <v>0</v>
      </c>
      <c r="L172" s="97">
        <f t="shared" si="94"/>
        <v>0</v>
      </c>
      <c r="M172" s="97">
        <f t="shared" si="94"/>
        <v>0</v>
      </c>
    </row>
    <row r="173" spans="1:13" ht="89.25" hidden="1">
      <c r="A173" s="12"/>
      <c r="B173" s="15" t="s">
        <v>326</v>
      </c>
      <c r="C173" s="28" t="s">
        <v>78</v>
      </c>
      <c r="D173" s="29" t="s">
        <v>251</v>
      </c>
      <c r="E173" s="33" t="s">
        <v>91</v>
      </c>
      <c r="F173" s="49" t="s">
        <v>252</v>
      </c>
      <c r="G173" s="31"/>
      <c r="H173" s="90">
        <v>0</v>
      </c>
      <c r="I173" s="90">
        <v>0</v>
      </c>
      <c r="J173" s="98">
        <v>0</v>
      </c>
      <c r="K173" s="91">
        <v>0</v>
      </c>
      <c r="L173" s="91">
        <v>0</v>
      </c>
      <c r="M173" s="91">
        <v>0</v>
      </c>
    </row>
    <row r="174" spans="1:13" ht="153">
      <c r="A174" s="12"/>
      <c r="B174" s="35"/>
      <c r="C174" s="28" t="s">
        <v>1</v>
      </c>
      <c r="D174" s="29" t="s">
        <v>79</v>
      </c>
      <c r="E174" s="78" t="s">
        <v>80</v>
      </c>
      <c r="F174" s="31"/>
      <c r="G174" s="31"/>
      <c r="H174" s="90">
        <f>H175</f>
        <v>10574130.390000001</v>
      </c>
      <c r="I174" s="90">
        <f t="shared" ref="I174:M174" si="95">I175</f>
        <v>10574130.390000001</v>
      </c>
      <c r="J174" s="90">
        <f t="shared" si="95"/>
        <v>10574130.390000001</v>
      </c>
      <c r="K174" s="99">
        <f t="shared" si="95"/>
        <v>0</v>
      </c>
      <c r="L174" s="99">
        <f t="shared" si="95"/>
        <v>0</v>
      </c>
      <c r="M174" s="99">
        <f t="shared" si="95"/>
        <v>0</v>
      </c>
    </row>
    <row r="175" spans="1:13" ht="67.5" customHeight="1">
      <c r="A175" s="12"/>
      <c r="B175" s="15" t="s">
        <v>255</v>
      </c>
      <c r="C175" s="28" t="s">
        <v>163</v>
      </c>
      <c r="D175" s="29" t="s">
        <v>254</v>
      </c>
      <c r="E175" s="33" t="s">
        <v>91</v>
      </c>
      <c r="F175" s="31" t="s">
        <v>164</v>
      </c>
      <c r="G175" s="31"/>
      <c r="H175" s="90">
        <v>10574130.390000001</v>
      </c>
      <c r="I175" s="90">
        <v>10574130.390000001</v>
      </c>
      <c r="J175" s="90">
        <v>10574130.390000001</v>
      </c>
      <c r="K175" s="95">
        <v>0</v>
      </c>
      <c r="L175" s="95">
        <v>0</v>
      </c>
      <c r="M175" s="95">
        <v>0</v>
      </c>
    </row>
    <row r="176" spans="1:13" ht="140.25">
      <c r="A176" s="12"/>
      <c r="B176" s="48"/>
      <c r="C176" s="28" t="s">
        <v>1</v>
      </c>
      <c r="D176" s="29" t="s">
        <v>256</v>
      </c>
      <c r="E176" s="14" t="s">
        <v>257</v>
      </c>
      <c r="F176" s="31"/>
      <c r="G176" s="31"/>
      <c r="H176" s="92">
        <f>H177+H178+H180+H181+H182</f>
        <v>184861.94</v>
      </c>
      <c r="I176" s="92">
        <f>I177+I178+I180+I181+I182+I179</f>
        <v>150559.12</v>
      </c>
      <c r="J176" s="92">
        <f>J177+J178+J180+J181+J182+J179</f>
        <v>186344.51</v>
      </c>
      <c r="K176" s="95">
        <f>K177+K178+K179+K180+K181+K182</f>
        <v>0</v>
      </c>
      <c r="L176" s="95">
        <f t="shared" ref="L176:M176" si="96">L177+L178+L179+L180+L181+L182</f>
        <v>0</v>
      </c>
      <c r="M176" s="95">
        <f t="shared" si="96"/>
        <v>0</v>
      </c>
    </row>
    <row r="177" spans="1:13" ht="89.25" hidden="1">
      <c r="A177" s="12"/>
      <c r="B177" s="19" t="s">
        <v>259</v>
      </c>
      <c r="C177" s="28" t="s">
        <v>82</v>
      </c>
      <c r="D177" s="29" t="s">
        <v>258</v>
      </c>
      <c r="E177" s="33" t="s">
        <v>91</v>
      </c>
      <c r="F177" s="31" t="s">
        <v>225</v>
      </c>
      <c r="G177" s="31"/>
      <c r="H177" s="92">
        <v>0</v>
      </c>
      <c r="I177" s="90">
        <v>0</v>
      </c>
      <c r="J177" s="92">
        <v>0</v>
      </c>
      <c r="K177" s="95">
        <v>0</v>
      </c>
      <c r="L177" s="95">
        <v>0</v>
      </c>
      <c r="M177" s="95">
        <v>0</v>
      </c>
    </row>
    <row r="178" spans="1:13" ht="89.25">
      <c r="A178" s="12"/>
      <c r="B178" s="14" t="s">
        <v>259</v>
      </c>
      <c r="C178" s="28" t="s">
        <v>38</v>
      </c>
      <c r="D178" s="29" t="s">
        <v>258</v>
      </c>
      <c r="E178" s="33" t="s">
        <v>91</v>
      </c>
      <c r="F178" s="31" t="s">
        <v>92</v>
      </c>
      <c r="G178" s="31"/>
      <c r="H178" s="92">
        <v>156000</v>
      </c>
      <c r="I178" s="90">
        <v>131420.88</v>
      </c>
      <c r="J178" s="92">
        <v>156000</v>
      </c>
      <c r="K178" s="95">
        <v>0</v>
      </c>
      <c r="L178" s="95">
        <v>0</v>
      </c>
      <c r="M178" s="95">
        <v>0</v>
      </c>
    </row>
    <row r="179" spans="1:13" ht="102" customHeight="1">
      <c r="A179" s="12"/>
      <c r="B179" s="19" t="s">
        <v>259</v>
      </c>
      <c r="C179" s="28" t="s">
        <v>267</v>
      </c>
      <c r="D179" s="29" t="s">
        <v>258</v>
      </c>
      <c r="E179" s="33" t="s">
        <v>91</v>
      </c>
      <c r="F179" s="31" t="s">
        <v>266</v>
      </c>
      <c r="G179" s="31"/>
      <c r="H179" s="92">
        <v>0</v>
      </c>
      <c r="I179" s="90">
        <v>15</v>
      </c>
      <c r="J179" s="92">
        <v>15</v>
      </c>
      <c r="K179" s="95">
        <v>0</v>
      </c>
      <c r="L179" s="95">
        <v>0</v>
      </c>
      <c r="M179" s="95">
        <v>0</v>
      </c>
    </row>
    <row r="180" spans="1:13" ht="114.75" customHeight="1">
      <c r="A180" s="12"/>
      <c r="B180" s="19" t="s">
        <v>259</v>
      </c>
      <c r="C180" s="28" t="s">
        <v>261</v>
      </c>
      <c r="D180" s="29" t="s">
        <v>258</v>
      </c>
      <c r="E180" s="33" t="s">
        <v>91</v>
      </c>
      <c r="F180" s="31" t="s">
        <v>341</v>
      </c>
      <c r="G180" s="31"/>
      <c r="H180" s="92">
        <v>9739</v>
      </c>
      <c r="I180" s="90">
        <v>0</v>
      </c>
      <c r="J180" s="92">
        <v>0</v>
      </c>
      <c r="K180" s="95">
        <v>0</v>
      </c>
      <c r="L180" s="95">
        <v>0</v>
      </c>
      <c r="M180" s="95">
        <v>0</v>
      </c>
    </row>
    <row r="181" spans="1:13" ht="89.25">
      <c r="A181" s="12"/>
      <c r="B181" s="19" t="s">
        <v>259</v>
      </c>
      <c r="C181" s="28" t="s">
        <v>336</v>
      </c>
      <c r="D181" s="29" t="s">
        <v>258</v>
      </c>
      <c r="E181" s="33" t="s">
        <v>91</v>
      </c>
      <c r="F181" s="31" t="s">
        <v>342</v>
      </c>
      <c r="G181" s="31"/>
      <c r="H181" s="92">
        <v>11598.94</v>
      </c>
      <c r="I181" s="90">
        <v>11598.94</v>
      </c>
      <c r="J181" s="95">
        <v>20329.509999999998</v>
      </c>
      <c r="K181" s="95">
        <v>0</v>
      </c>
      <c r="L181" s="95">
        <v>0</v>
      </c>
      <c r="M181" s="95">
        <v>0</v>
      </c>
    </row>
    <row r="182" spans="1:13" ht="89.25">
      <c r="A182" s="12"/>
      <c r="B182" s="19" t="s">
        <v>259</v>
      </c>
      <c r="C182" s="28" t="s">
        <v>260</v>
      </c>
      <c r="D182" s="29" t="s">
        <v>258</v>
      </c>
      <c r="E182" s="33" t="s">
        <v>91</v>
      </c>
      <c r="F182" s="31" t="s">
        <v>239</v>
      </c>
      <c r="G182" s="31"/>
      <c r="H182" s="92">
        <v>7524</v>
      </c>
      <c r="I182" s="90">
        <v>7524.3</v>
      </c>
      <c r="J182" s="95">
        <v>10000</v>
      </c>
      <c r="K182" s="95">
        <v>0</v>
      </c>
      <c r="L182" s="95">
        <v>0</v>
      </c>
      <c r="M182" s="95">
        <v>0</v>
      </c>
    </row>
    <row r="183" spans="1:13" ht="33" customHeight="1">
      <c r="A183" s="12"/>
      <c r="B183" s="32" t="s">
        <v>81</v>
      </c>
      <c r="C183" s="28"/>
      <c r="D183" s="29"/>
      <c r="E183" s="30"/>
      <c r="F183" s="31"/>
      <c r="G183" s="31"/>
      <c r="H183" s="90">
        <f>H184</f>
        <v>2134866.0099999998</v>
      </c>
      <c r="I183" s="90">
        <f t="shared" ref="I183:M183" si="97">I184</f>
        <v>1965580.17</v>
      </c>
      <c r="J183" s="90">
        <f t="shared" si="97"/>
        <v>2138366.0099999998</v>
      </c>
      <c r="K183" s="99">
        <f t="shared" si="97"/>
        <v>0</v>
      </c>
      <c r="L183" s="99">
        <f t="shared" si="97"/>
        <v>0</v>
      </c>
      <c r="M183" s="99">
        <f t="shared" si="97"/>
        <v>0</v>
      </c>
    </row>
    <row r="184" spans="1:13" ht="76.5">
      <c r="A184" s="12"/>
      <c r="B184" s="35"/>
      <c r="C184" s="28" t="s">
        <v>1</v>
      </c>
      <c r="D184" s="29" t="s">
        <v>264</v>
      </c>
      <c r="E184" s="14" t="s">
        <v>262</v>
      </c>
      <c r="F184" s="31"/>
      <c r="G184" s="31"/>
      <c r="H184" s="90">
        <f>H185+H186+H187+H188+H189+H190+H191+H192+H193+H194+H195+H196+H197+H198</f>
        <v>2134866.0099999998</v>
      </c>
      <c r="I184" s="90">
        <f>I185+I186+I187+I188+I189+I190+I191+I192+I193+I194+I195+I196+I197+I198</f>
        <v>1965580.17</v>
      </c>
      <c r="J184" s="90">
        <f>J185+J186+J187+J188+J189+J190+J191+J192+J193+J194+J195+J196+J197+J198</f>
        <v>2138366.0099999998</v>
      </c>
      <c r="K184" s="99">
        <f t="shared" ref="K184:M184" si="98">K185+K186+K187+K188+K189+K190+K191+K192+K193+K194+K195</f>
        <v>0</v>
      </c>
      <c r="L184" s="99">
        <f t="shared" si="98"/>
        <v>0</v>
      </c>
      <c r="M184" s="99">
        <f t="shared" si="98"/>
        <v>0</v>
      </c>
    </row>
    <row r="185" spans="1:13" ht="42.75" customHeight="1">
      <c r="A185" s="12"/>
      <c r="B185" s="32" t="s">
        <v>263</v>
      </c>
      <c r="C185" s="28" t="s">
        <v>163</v>
      </c>
      <c r="D185" s="29" t="s">
        <v>264</v>
      </c>
      <c r="E185" s="33" t="s">
        <v>91</v>
      </c>
      <c r="F185" s="49" t="s">
        <v>164</v>
      </c>
      <c r="G185" s="31"/>
      <c r="H185" s="92">
        <v>200000</v>
      </c>
      <c r="I185" s="90">
        <v>141636.53</v>
      </c>
      <c r="J185" s="92">
        <v>200000</v>
      </c>
      <c r="K185" s="95">
        <v>0</v>
      </c>
      <c r="L185" s="95">
        <v>0</v>
      </c>
      <c r="M185" s="95">
        <v>0</v>
      </c>
    </row>
    <row r="186" spans="1:13" ht="89.25">
      <c r="A186" s="12"/>
      <c r="B186" s="32" t="s">
        <v>263</v>
      </c>
      <c r="C186" s="28" t="s">
        <v>170</v>
      </c>
      <c r="D186" s="29" t="s">
        <v>264</v>
      </c>
      <c r="E186" s="33" t="s">
        <v>91</v>
      </c>
      <c r="F186" s="31" t="s">
        <v>427</v>
      </c>
      <c r="G186" s="31"/>
      <c r="H186" s="92">
        <v>705676.51</v>
      </c>
      <c r="I186" s="90">
        <v>618389.85</v>
      </c>
      <c r="J186" s="92">
        <v>705676.51</v>
      </c>
      <c r="K186" s="95">
        <v>0</v>
      </c>
      <c r="L186" s="95">
        <v>0</v>
      </c>
      <c r="M186" s="95">
        <v>0</v>
      </c>
    </row>
    <row r="187" spans="1:13" ht="114.75" customHeight="1">
      <c r="A187" s="12"/>
      <c r="B187" s="32" t="s">
        <v>263</v>
      </c>
      <c r="C187" s="28" t="s">
        <v>41</v>
      </c>
      <c r="D187" s="29" t="s">
        <v>264</v>
      </c>
      <c r="E187" s="33" t="s">
        <v>91</v>
      </c>
      <c r="F187" s="79" t="s">
        <v>265</v>
      </c>
      <c r="G187" s="31"/>
      <c r="H187" s="92">
        <v>67103</v>
      </c>
      <c r="I187" s="90">
        <v>69603.12</v>
      </c>
      <c r="J187" s="92">
        <v>67103</v>
      </c>
      <c r="K187" s="95">
        <v>0</v>
      </c>
      <c r="L187" s="95">
        <v>0</v>
      </c>
      <c r="M187" s="95">
        <v>0</v>
      </c>
    </row>
    <row r="188" spans="1:13" ht="102">
      <c r="A188" s="12"/>
      <c r="B188" s="32" t="s">
        <v>263</v>
      </c>
      <c r="C188" s="28" t="s">
        <v>267</v>
      </c>
      <c r="D188" s="29" t="s">
        <v>318</v>
      </c>
      <c r="E188" s="33" t="s">
        <v>91</v>
      </c>
      <c r="F188" s="79" t="s">
        <v>266</v>
      </c>
      <c r="G188" s="31"/>
      <c r="H188" s="90">
        <v>56000</v>
      </c>
      <c r="I188" s="90">
        <v>42540</v>
      </c>
      <c r="J188" s="90">
        <v>60000</v>
      </c>
      <c r="K188" s="95">
        <v>0</v>
      </c>
      <c r="L188" s="95">
        <v>0</v>
      </c>
      <c r="M188" s="95">
        <v>0</v>
      </c>
    </row>
    <row r="189" spans="1:13" ht="63.75">
      <c r="A189" s="12"/>
      <c r="B189" s="32" t="s">
        <v>263</v>
      </c>
      <c r="C189" s="28" t="s">
        <v>77</v>
      </c>
      <c r="D189" s="29" t="s">
        <v>318</v>
      </c>
      <c r="E189" s="33" t="s">
        <v>91</v>
      </c>
      <c r="F189" s="49" t="s">
        <v>268</v>
      </c>
      <c r="G189" s="31"/>
      <c r="H189" s="92">
        <v>27000</v>
      </c>
      <c r="I189" s="90">
        <v>27000</v>
      </c>
      <c r="J189" s="95">
        <v>30000</v>
      </c>
      <c r="K189" s="95">
        <v>0</v>
      </c>
      <c r="L189" s="95">
        <v>0</v>
      </c>
      <c r="M189" s="95">
        <v>0</v>
      </c>
    </row>
    <row r="190" spans="1:13" ht="38.25" hidden="1">
      <c r="A190" s="12"/>
      <c r="B190" s="32" t="s">
        <v>263</v>
      </c>
      <c r="C190" s="28" t="s">
        <v>269</v>
      </c>
      <c r="D190" s="29" t="s">
        <v>264</v>
      </c>
      <c r="E190" s="33" t="s">
        <v>91</v>
      </c>
      <c r="F190" s="49" t="s">
        <v>270</v>
      </c>
      <c r="G190" s="31"/>
      <c r="H190" s="90">
        <v>0</v>
      </c>
      <c r="I190" s="90">
        <v>0</v>
      </c>
      <c r="J190" s="97">
        <v>0</v>
      </c>
      <c r="K190" s="95">
        <v>0</v>
      </c>
      <c r="L190" s="95">
        <v>0</v>
      </c>
      <c r="M190" s="95">
        <v>0</v>
      </c>
    </row>
    <row r="191" spans="1:13" ht="90" customHeight="1">
      <c r="A191" s="12"/>
      <c r="B191" s="32" t="s">
        <v>263</v>
      </c>
      <c r="C191" s="28" t="s">
        <v>82</v>
      </c>
      <c r="D191" s="29" t="s">
        <v>318</v>
      </c>
      <c r="E191" s="33" t="s">
        <v>91</v>
      </c>
      <c r="F191" s="31" t="s">
        <v>225</v>
      </c>
      <c r="G191" s="31"/>
      <c r="H191" s="90">
        <v>16000</v>
      </c>
      <c r="I191" s="90">
        <v>37000</v>
      </c>
      <c r="J191" s="99">
        <v>12000</v>
      </c>
      <c r="K191" s="95">
        <v>0</v>
      </c>
      <c r="L191" s="95">
        <v>0</v>
      </c>
      <c r="M191" s="95">
        <v>0</v>
      </c>
    </row>
    <row r="192" spans="1:13" ht="38.25">
      <c r="A192" s="12"/>
      <c r="B192" s="32" t="s">
        <v>263</v>
      </c>
      <c r="C192" s="28" t="s">
        <v>271</v>
      </c>
      <c r="D192" s="29" t="s">
        <v>319</v>
      </c>
      <c r="E192" s="33" t="s">
        <v>91</v>
      </c>
      <c r="F192" s="81" t="s">
        <v>320</v>
      </c>
      <c r="G192" s="31"/>
      <c r="H192" s="92">
        <v>600</v>
      </c>
      <c r="I192" s="90">
        <v>600</v>
      </c>
      <c r="J192" s="95">
        <v>600</v>
      </c>
      <c r="K192" s="95">
        <v>0</v>
      </c>
      <c r="L192" s="95">
        <v>0</v>
      </c>
      <c r="M192" s="95">
        <v>0</v>
      </c>
    </row>
    <row r="193" spans="1:13" ht="43.5" customHeight="1">
      <c r="A193" s="12"/>
      <c r="B193" s="32" t="s">
        <v>263</v>
      </c>
      <c r="C193" s="28" t="s">
        <v>5</v>
      </c>
      <c r="D193" s="29" t="s">
        <v>318</v>
      </c>
      <c r="E193" s="33" t="s">
        <v>91</v>
      </c>
      <c r="F193" s="31" t="s">
        <v>6</v>
      </c>
      <c r="G193" s="31"/>
      <c r="H193" s="90">
        <v>300</v>
      </c>
      <c r="I193" s="90">
        <v>394.05</v>
      </c>
      <c r="J193" s="99">
        <v>300</v>
      </c>
      <c r="K193" s="95">
        <v>0</v>
      </c>
      <c r="L193" s="95">
        <v>0</v>
      </c>
      <c r="M193" s="95">
        <v>0</v>
      </c>
    </row>
    <row r="194" spans="1:13" ht="51">
      <c r="A194" s="12"/>
      <c r="B194" s="32" t="s">
        <v>263</v>
      </c>
      <c r="C194" s="28" t="s">
        <v>38</v>
      </c>
      <c r="D194" s="29" t="s">
        <v>318</v>
      </c>
      <c r="E194" s="33" t="s">
        <v>91</v>
      </c>
      <c r="F194" s="31" t="s">
        <v>92</v>
      </c>
      <c r="G194" s="31"/>
      <c r="H194" s="92">
        <v>961000</v>
      </c>
      <c r="I194" s="90">
        <v>929230.12</v>
      </c>
      <c r="J194" s="95">
        <v>961000</v>
      </c>
      <c r="K194" s="95">
        <v>0</v>
      </c>
      <c r="L194" s="95">
        <v>0</v>
      </c>
      <c r="M194" s="95">
        <v>0</v>
      </c>
    </row>
    <row r="195" spans="1:13" ht="63.75">
      <c r="A195" s="12"/>
      <c r="B195" s="32" t="s">
        <v>263</v>
      </c>
      <c r="C195" s="28" t="s">
        <v>337</v>
      </c>
      <c r="D195" s="29" t="s">
        <v>264</v>
      </c>
      <c r="E195" s="33" t="s">
        <v>91</v>
      </c>
      <c r="F195" s="49" t="s">
        <v>343</v>
      </c>
      <c r="G195" s="31"/>
      <c r="H195" s="90">
        <v>4000</v>
      </c>
      <c r="I195" s="90">
        <v>2000</v>
      </c>
      <c r="J195" s="99">
        <v>4000</v>
      </c>
      <c r="K195" s="95">
        <v>0</v>
      </c>
      <c r="L195" s="95">
        <v>0</v>
      </c>
      <c r="M195" s="95">
        <v>0</v>
      </c>
    </row>
    <row r="196" spans="1:13" ht="63.75">
      <c r="A196" s="12"/>
      <c r="B196" s="32" t="s">
        <v>263</v>
      </c>
      <c r="C196" s="28" t="s">
        <v>401</v>
      </c>
      <c r="D196" s="29" t="s">
        <v>264</v>
      </c>
      <c r="E196" s="33" t="s">
        <v>91</v>
      </c>
      <c r="F196" s="49" t="s">
        <v>425</v>
      </c>
      <c r="G196" s="31"/>
      <c r="H196" s="90">
        <v>500</v>
      </c>
      <c r="I196" s="90">
        <v>500</v>
      </c>
      <c r="J196" s="99">
        <v>1000</v>
      </c>
      <c r="K196" s="95">
        <v>0</v>
      </c>
      <c r="L196" s="95">
        <v>0</v>
      </c>
      <c r="M196" s="95">
        <v>0</v>
      </c>
    </row>
    <row r="197" spans="1:13" ht="89.25">
      <c r="A197" s="12"/>
      <c r="B197" s="32" t="s">
        <v>263</v>
      </c>
      <c r="C197" s="28" t="s">
        <v>402</v>
      </c>
      <c r="D197" s="29" t="s">
        <v>264</v>
      </c>
      <c r="E197" s="33" t="s">
        <v>91</v>
      </c>
      <c r="F197" s="49" t="s">
        <v>424</v>
      </c>
      <c r="G197" s="31"/>
      <c r="H197" s="90">
        <v>1000</v>
      </c>
      <c r="I197" s="90">
        <v>1000</v>
      </c>
      <c r="J197" s="99">
        <v>1000</v>
      </c>
      <c r="K197" s="95">
        <v>0</v>
      </c>
      <c r="L197" s="95">
        <v>0</v>
      </c>
      <c r="M197" s="95">
        <v>0</v>
      </c>
    </row>
    <row r="198" spans="1:13" ht="76.5">
      <c r="A198" s="12"/>
      <c r="B198" s="32" t="s">
        <v>263</v>
      </c>
      <c r="C198" s="28" t="s">
        <v>190</v>
      </c>
      <c r="D198" s="29" t="s">
        <v>264</v>
      </c>
      <c r="E198" s="33" t="s">
        <v>91</v>
      </c>
      <c r="F198" s="49" t="s">
        <v>403</v>
      </c>
      <c r="G198" s="31"/>
      <c r="H198" s="90">
        <v>95686.5</v>
      </c>
      <c r="I198" s="90">
        <v>95686.5</v>
      </c>
      <c r="J198" s="99">
        <v>95686.5</v>
      </c>
      <c r="K198" s="95">
        <v>0</v>
      </c>
      <c r="L198" s="95">
        <v>0</v>
      </c>
      <c r="M198" s="95">
        <v>0</v>
      </c>
    </row>
    <row r="199" spans="1:13" ht="19.5" customHeight="1">
      <c r="A199" s="12"/>
      <c r="B199" s="27" t="s">
        <v>113</v>
      </c>
      <c r="C199" s="28"/>
      <c r="D199" s="29"/>
      <c r="E199" s="33"/>
      <c r="F199" s="31"/>
      <c r="G199" s="31"/>
      <c r="H199" s="109">
        <f>H200+H203</f>
        <v>829000</v>
      </c>
      <c r="I199" s="109">
        <f>I200+I203</f>
        <v>694433.54</v>
      </c>
      <c r="J199" s="110">
        <f t="shared" ref="J199:M199" si="99">J200+J203</f>
        <v>829000</v>
      </c>
      <c r="K199" s="110">
        <f t="shared" si="99"/>
        <v>305600</v>
      </c>
      <c r="L199" s="110">
        <f t="shared" si="99"/>
        <v>305600</v>
      </c>
      <c r="M199" s="110">
        <f t="shared" si="99"/>
        <v>305600</v>
      </c>
    </row>
    <row r="200" spans="1:13" ht="17.25" hidden="1" customHeight="1">
      <c r="A200" s="12"/>
      <c r="B200" s="40" t="s">
        <v>114</v>
      </c>
      <c r="C200" s="28"/>
      <c r="D200" s="29"/>
      <c r="E200" s="50"/>
      <c r="F200" s="31"/>
      <c r="G200" s="31"/>
      <c r="H200" s="109">
        <f>H201</f>
        <v>0</v>
      </c>
      <c r="I200" s="109">
        <f t="shared" ref="I200:M200" si="100">I201</f>
        <v>0</v>
      </c>
      <c r="J200" s="110">
        <f t="shared" si="100"/>
        <v>0</v>
      </c>
      <c r="K200" s="110">
        <f t="shared" si="100"/>
        <v>0</v>
      </c>
      <c r="L200" s="110">
        <f t="shared" si="100"/>
        <v>0</v>
      </c>
      <c r="M200" s="110">
        <f t="shared" si="100"/>
        <v>0</v>
      </c>
    </row>
    <row r="201" spans="1:13" ht="51" hidden="1">
      <c r="A201" s="12"/>
      <c r="B201" s="40"/>
      <c r="C201" s="28" t="s">
        <v>1</v>
      </c>
      <c r="D201" s="29" t="s">
        <v>274</v>
      </c>
      <c r="E201" s="19" t="s">
        <v>273</v>
      </c>
      <c r="F201" s="31"/>
      <c r="G201" s="31"/>
      <c r="H201" s="92">
        <f>H202</f>
        <v>0</v>
      </c>
      <c r="I201" s="92">
        <f>I202</f>
        <v>0</v>
      </c>
      <c r="J201" s="95">
        <v>0</v>
      </c>
      <c r="K201" s="95">
        <f>K202</f>
        <v>0</v>
      </c>
      <c r="L201" s="95">
        <f>L202</f>
        <v>0</v>
      </c>
      <c r="M201" s="95">
        <f>M202</f>
        <v>0</v>
      </c>
    </row>
    <row r="202" spans="1:13" ht="95.25" hidden="1" customHeight="1">
      <c r="A202" s="12"/>
      <c r="B202" s="19" t="s">
        <v>273</v>
      </c>
      <c r="C202" s="28" t="s">
        <v>170</v>
      </c>
      <c r="D202" s="29" t="s">
        <v>274</v>
      </c>
      <c r="E202" s="33" t="s">
        <v>91</v>
      </c>
      <c r="F202" s="31" t="s">
        <v>427</v>
      </c>
      <c r="G202" s="31"/>
      <c r="H202" s="92">
        <v>0</v>
      </c>
      <c r="I202" s="90">
        <v>0</v>
      </c>
      <c r="J202" s="95">
        <v>0</v>
      </c>
      <c r="K202" s="95">
        <v>0</v>
      </c>
      <c r="L202" s="95">
        <v>0</v>
      </c>
      <c r="M202" s="95">
        <v>0</v>
      </c>
    </row>
    <row r="203" spans="1:13">
      <c r="A203" s="12"/>
      <c r="B203" s="40" t="s">
        <v>115</v>
      </c>
      <c r="C203" s="28"/>
      <c r="D203" s="29"/>
      <c r="E203" s="41"/>
      <c r="F203" s="51"/>
      <c r="G203" s="31"/>
      <c r="H203" s="109">
        <f>H204</f>
        <v>829000</v>
      </c>
      <c r="I203" s="109">
        <f>I204</f>
        <v>694433.54</v>
      </c>
      <c r="J203" s="111">
        <f>J204</f>
        <v>829000</v>
      </c>
      <c r="K203" s="110">
        <f t="shared" ref="K203:M203" si="101">K204</f>
        <v>305600</v>
      </c>
      <c r="L203" s="110">
        <f t="shared" si="101"/>
        <v>305600</v>
      </c>
      <c r="M203" s="110">
        <f t="shared" si="101"/>
        <v>305600</v>
      </c>
    </row>
    <row r="204" spans="1:13" ht="39" customHeight="1">
      <c r="A204" s="12"/>
      <c r="B204" s="48"/>
      <c r="C204" s="28" t="s">
        <v>1</v>
      </c>
      <c r="D204" s="29" t="s">
        <v>275</v>
      </c>
      <c r="E204" s="19" t="s">
        <v>272</v>
      </c>
      <c r="F204" s="51"/>
      <c r="G204" s="31"/>
      <c r="H204" s="92">
        <f>H205+H206</f>
        <v>829000</v>
      </c>
      <c r="I204" s="92">
        <f>I205+I206</f>
        <v>694433.54</v>
      </c>
      <c r="J204" s="103">
        <f>J205+J206</f>
        <v>829000</v>
      </c>
      <c r="K204" s="103">
        <f t="shared" ref="K204:M204" si="102">K205+K206</f>
        <v>305600</v>
      </c>
      <c r="L204" s="103">
        <f t="shared" si="102"/>
        <v>305600</v>
      </c>
      <c r="M204" s="103">
        <f t="shared" si="102"/>
        <v>305600</v>
      </c>
    </row>
    <row r="205" spans="1:13" ht="51">
      <c r="A205" s="12"/>
      <c r="B205" s="19" t="s">
        <v>272</v>
      </c>
      <c r="C205" s="28" t="s">
        <v>111</v>
      </c>
      <c r="D205" s="29" t="s">
        <v>275</v>
      </c>
      <c r="E205" s="33" t="s">
        <v>91</v>
      </c>
      <c r="F205" s="52" t="s">
        <v>132</v>
      </c>
      <c r="G205" s="31"/>
      <c r="H205" s="92">
        <v>1000</v>
      </c>
      <c r="I205" s="90">
        <v>1000</v>
      </c>
      <c r="J205" s="112">
        <v>1000</v>
      </c>
      <c r="K205" s="95">
        <v>0</v>
      </c>
      <c r="L205" s="95">
        <v>0</v>
      </c>
      <c r="M205" s="95">
        <v>0</v>
      </c>
    </row>
    <row r="206" spans="1:13" ht="90" customHeight="1">
      <c r="A206" s="12"/>
      <c r="B206" s="19" t="s">
        <v>272</v>
      </c>
      <c r="C206" s="28" t="s">
        <v>170</v>
      </c>
      <c r="D206" s="29" t="s">
        <v>275</v>
      </c>
      <c r="E206" s="33" t="s">
        <v>91</v>
      </c>
      <c r="F206" s="52" t="s">
        <v>427</v>
      </c>
      <c r="G206" s="31"/>
      <c r="H206" s="92">
        <v>828000</v>
      </c>
      <c r="I206" s="90">
        <v>693433.54</v>
      </c>
      <c r="J206" s="112">
        <v>828000</v>
      </c>
      <c r="K206" s="95">
        <v>305600</v>
      </c>
      <c r="L206" s="95">
        <v>305600</v>
      </c>
      <c r="M206" s="95">
        <v>305600</v>
      </c>
    </row>
    <row r="207" spans="1:13" ht="20.25" customHeight="1">
      <c r="A207" s="12"/>
      <c r="B207" s="27" t="s">
        <v>83</v>
      </c>
      <c r="C207" s="28"/>
      <c r="D207" s="29"/>
      <c r="E207" s="34"/>
      <c r="F207" s="87"/>
      <c r="G207" s="5"/>
      <c r="H207" s="89">
        <f>H208+H264+H271+H261</f>
        <v>966043175.41999996</v>
      </c>
      <c r="I207" s="89">
        <f>I208+I264+I271+I261</f>
        <v>686990606.35000014</v>
      </c>
      <c r="J207" s="102">
        <f>J208+J264+J271+J261</f>
        <v>966043175.41999996</v>
      </c>
      <c r="K207" s="104">
        <f>K208+K264+K271</f>
        <v>1059254100</v>
      </c>
      <c r="L207" s="104">
        <f>L208+L264+L271</f>
        <v>979972900</v>
      </c>
      <c r="M207" s="104">
        <f>M208+M264+M271</f>
        <v>991161500</v>
      </c>
    </row>
    <row r="208" spans="1:13" ht="45.75" customHeight="1">
      <c r="A208" s="12"/>
      <c r="B208" s="27" t="s">
        <v>84</v>
      </c>
      <c r="C208" s="28"/>
      <c r="D208" s="29"/>
      <c r="E208" s="34"/>
      <c r="F208" s="87"/>
      <c r="G208" s="5"/>
      <c r="H208" s="89">
        <f>H209+H214+H246</f>
        <v>929959108.31999993</v>
      </c>
      <c r="I208" s="89">
        <f>I209+I214+I246</f>
        <v>650889632.6500001</v>
      </c>
      <c r="J208" s="102">
        <f>J209+J214+J246</f>
        <v>929959108.31999993</v>
      </c>
      <c r="K208" s="104">
        <f>K209+K214+K246+K259</f>
        <v>1059254100</v>
      </c>
      <c r="L208" s="104">
        <f>L209+L214+L246</f>
        <v>979972900</v>
      </c>
      <c r="M208" s="104">
        <f>M209+M214+M246</f>
        <v>991161500</v>
      </c>
    </row>
    <row r="209" spans="1:13" ht="27.75" customHeight="1">
      <c r="A209" s="12"/>
      <c r="B209" s="27" t="s">
        <v>85</v>
      </c>
      <c r="C209" s="28"/>
      <c r="D209" s="29"/>
      <c r="E209" s="30"/>
      <c r="F209" s="31"/>
      <c r="G209" s="31"/>
      <c r="H209" s="89">
        <f t="shared" ref="H209:M209" si="103">H210+H212</f>
        <v>11072400</v>
      </c>
      <c r="I209" s="89">
        <f t="shared" si="103"/>
        <v>5770810</v>
      </c>
      <c r="J209" s="102">
        <f t="shared" si="103"/>
        <v>11072400</v>
      </c>
      <c r="K209" s="104">
        <f t="shared" si="103"/>
        <v>12705600</v>
      </c>
      <c r="L209" s="104">
        <f t="shared" si="103"/>
        <v>10008200</v>
      </c>
      <c r="M209" s="104">
        <f t="shared" si="103"/>
        <v>8266800</v>
      </c>
    </row>
    <row r="210" spans="1:13" ht="51">
      <c r="A210" s="12"/>
      <c r="B210" s="35"/>
      <c r="C210" s="28" t="s">
        <v>1</v>
      </c>
      <c r="D210" s="29" t="s">
        <v>393</v>
      </c>
      <c r="E210" s="78" t="s">
        <v>86</v>
      </c>
      <c r="F210" s="31"/>
      <c r="G210" s="31"/>
      <c r="H210" s="90">
        <f>H211</f>
        <v>1407700</v>
      </c>
      <c r="I210" s="90">
        <f t="shared" ref="I210:M210" si="104">I211</f>
        <v>938460</v>
      </c>
      <c r="J210" s="113">
        <f t="shared" si="104"/>
        <v>1407700</v>
      </c>
      <c r="K210" s="99">
        <f t="shared" si="104"/>
        <v>12705600</v>
      </c>
      <c r="L210" s="99">
        <f t="shared" si="104"/>
        <v>10008200</v>
      </c>
      <c r="M210" s="99">
        <f t="shared" si="104"/>
        <v>8266800</v>
      </c>
    </row>
    <row r="211" spans="1:13" ht="51">
      <c r="A211" s="12"/>
      <c r="B211" s="19" t="s">
        <v>277</v>
      </c>
      <c r="C211" s="28" t="s">
        <v>111</v>
      </c>
      <c r="D211" s="29" t="s">
        <v>392</v>
      </c>
      <c r="E211" s="33" t="s">
        <v>91</v>
      </c>
      <c r="F211" s="31" t="s">
        <v>132</v>
      </c>
      <c r="G211" s="31"/>
      <c r="H211" s="90">
        <v>1407700</v>
      </c>
      <c r="I211" s="90">
        <v>938460</v>
      </c>
      <c r="J211" s="113">
        <v>1407700</v>
      </c>
      <c r="K211" s="95">
        <v>12705600</v>
      </c>
      <c r="L211" s="95">
        <v>10008200</v>
      </c>
      <c r="M211" s="95">
        <v>8266800</v>
      </c>
    </row>
    <row r="212" spans="1:13" ht="63.75">
      <c r="A212" s="12"/>
      <c r="B212" s="53"/>
      <c r="C212" s="28" t="s">
        <v>1</v>
      </c>
      <c r="D212" s="29" t="s">
        <v>391</v>
      </c>
      <c r="E212" s="19" t="s">
        <v>116</v>
      </c>
      <c r="F212" s="31"/>
      <c r="G212" s="31"/>
      <c r="H212" s="92">
        <f>H213</f>
        <v>9664700</v>
      </c>
      <c r="I212" s="92">
        <f t="shared" ref="I212:M212" si="105">I213</f>
        <v>4832350</v>
      </c>
      <c r="J212" s="112">
        <f t="shared" si="105"/>
        <v>9664700</v>
      </c>
      <c r="K212" s="95">
        <f t="shared" si="105"/>
        <v>0</v>
      </c>
      <c r="L212" s="95">
        <f t="shared" si="105"/>
        <v>0</v>
      </c>
      <c r="M212" s="95">
        <f t="shared" si="105"/>
        <v>0</v>
      </c>
    </row>
    <row r="213" spans="1:13" ht="51">
      <c r="A213" s="12"/>
      <c r="B213" s="19" t="s">
        <v>276</v>
      </c>
      <c r="C213" s="28" t="s">
        <v>111</v>
      </c>
      <c r="D213" s="29" t="s">
        <v>390</v>
      </c>
      <c r="E213" s="33" t="s">
        <v>91</v>
      </c>
      <c r="F213" s="31" t="s">
        <v>132</v>
      </c>
      <c r="G213" s="31"/>
      <c r="H213" s="90">
        <v>9664700</v>
      </c>
      <c r="I213" s="92">
        <v>4832350</v>
      </c>
      <c r="J213" s="112">
        <v>9664700</v>
      </c>
      <c r="K213" s="95">
        <v>0</v>
      </c>
      <c r="L213" s="95">
        <v>0</v>
      </c>
      <c r="M213" s="95">
        <v>0</v>
      </c>
    </row>
    <row r="214" spans="1:13" ht="25.5">
      <c r="A214" s="12"/>
      <c r="B214" s="54" t="s">
        <v>117</v>
      </c>
      <c r="C214" s="28"/>
      <c r="D214" s="29"/>
      <c r="E214" s="33"/>
      <c r="F214" s="31"/>
      <c r="G214" s="31"/>
      <c r="H214" s="89">
        <f>H215+H222+H232+H234+H236+H240+H220+H224+H230+H226+H237</f>
        <v>447431307.75999999</v>
      </c>
      <c r="I214" s="89">
        <f>I215+I222+I232+I234+I236+I240+I220+I224+I230+I226+I237</f>
        <v>303887410.94999999</v>
      </c>
      <c r="J214" s="102">
        <f>J215+J222+J232+J234+J236+J240+J220+J224+J230+J226+J237</f>
        <v>447431307.75999999</v>
      </c>
      <c r="K214" s="102">
        <f>K215+K222+K232+K234+K236+K240+K220+K224+K230+K226+K237</f>
        <v>485503500</v>
      </c>
      <c r="L214" s="102">
        <f>L215+L222+L232+L234+L236+L240+L220+L224+L230+L226+L237+L228</f>
        <v>384307100</v>
      </c>
      <c r="M214" s="102">
        <f>M215+M222+M232+M234+M236+M240+M220+M224+M230+M226+M237</f>
        <v>373806200</v>
      </c>
    </row>
    <row r="215" spans="1:13" ht="51" hidden="1">
      <c r="A215" s="12"/>
      <c r="B215" s="53"/>
      <c r="C215" s="28" t="s">
        <v>1</v>
      </c>
      <c r="D215" s="29" t="s">
        <v>125</v>
      </c>
      <c r="E215" s="29" t="s">
        <v>118</v>
      </c>
      <c r="F215" s="31"/>
      <c r="G215" s="31"/>
      <c r="H215" s="90">
        <f>H216+H217</f>
        <v>0</v>
      </c>
      <c r="I215" s="90">
        <f t="shared" ref="I215:M215" si="106">I216+I217</f>
        <v>0</v>
      </c>
      <c r="J215" s="113">
        <f t="shared" si="106"/>
        <v>0</v>
      </c>
      <c r="K215" s="99">
        <f t="shared" si="106"/>
        <v>0</v>
      </c>
      <c r="L215" s="99">
        <f t="shared" si="106"/>
        <v>0</v>
      </c>
      <c r="M215" s="99">
        <f t="shared" si="106"/>
        <v>0</v>
      </c>
    </row>
    <row r="216" spans="1:13" ht="25.5" hidden="1">
      <c r="A216" s="12"/>
      <c r="B216" s="19" t="s">
        <v>278</v>
      </c>
      <c r="C216" s="28" t="s">
        <v>163</v>
      </c>
      <c r="D216" s="29" t="s">
        <v>279</v>
      </c>
      <c r="E216" s="33" t="s">
        <v>91</v>
      </c>
      <c r="F216" s="31" t="s">
        <v>164</v>
      </c>
      <c r="G216" s="31"/>
      <c r="H216" s="92">
        <v>0</v>
      </c>
      <c r="I216" s="90">
        <v>0</v>
      </c>
      <c r="J216" s="112">
        <v>0</v>
      </c>
      <c r="K216" s="95">
        <v>0</v>
      </c>
      <c r="L216" s="95">
        <v>0</v>
      </c>
      <c r="M216" s="95">
        <v>0</v>
      </c>
    </row>
    <row r="217" spans="1:13" ht="76.5" hidden="1">
      <c r="A217" s="12"/>
      <c r="B217" s="19" t="s">
        <v>278</v>
      </c>
      <c r="C217" s="28" t="s">
        <v>170</v>
      </c>
      <c r="D217" s="29" t="s">
        <v>279</v>
      </c>
      <c r="E217" s="33" t="s">
        <v>91</v>
      </c>
      <c r="F217" s="31" t="s">
        <v>169</v>
      </c>
      <c r="G217" s="31"/>
      <c r="H217" s="92">
        <v>0</v>
      </c>
      <c r="I217" s="90">
        <v>0</v>
      </c>
      <c r="J217" s="112">
        <v>0</v>
      </c>
      <c r="K217" s="95">
        <v>0</v>
      </c>
      <c r="L217" s="95">
        <v>0</v>
      </c>
      <c r="M217" s="95">
        <v>0</v>
      </c>
    </row>
    <row r="218" spans="1:13" ht="178.5" hidden="1">
      <c r="A218" s="12"/>
      <c r="B218" s="53"/>
      <c r="C218" s="28" t="s">
        <v>1</v>
      </c>
      <c r="D218" s="29" t="s">
        <v>389</v>
      </c>
      <c r="E218" s="19" t="s">
        <v>281</v>
      </c>
      <c r="F218" s="31"/>
      <c r="G218" s="31"/>
      <c r="H218" s="90">
        <f>H219</f>
        <v>0</v>
      </c>
      <c r="I218" s="90">
        <f t="shared" ref="I218:M218" si="107">I219</f>
        <v>0</v>
      </c>
      <c r="J218" s="113">
        <v>0</v>
      </c>
      <c r="K218" s="99">
        <f t="shared" si="107"/>
        <v>0</v>
      </c>
      <c r="L218" s="99">
        <f t="shared" si="107"/>
        <v>0</v>
      </c>
      <c r="M218" s="99">
        <f t="shared" si="107"/>
        <v>0</v>
      </c>
    </row>
    <row r="219" spans="1:13" ht="63.75" hidden="1">
      <c r="A219" s="12"/>
      <c r="B219" s="19" t="s">
        <v>280</v>
      </c>
      <c r="C219" s="28" t="s">
        <v>163</v>
      </c>
      <c r="D219" s="29" t="s">
        <v>388</v>
      </c>
      <c r="E219" s="33" t="s">
        <v>91</v>
      </c>
      <c r="F219" s="31" t="s">
        <v>164</v>
      </c>
      <c r="G219" s="31"/>
      <c r="H219" s="90">
        <v>0</v>
      </c>
      <c r="I219" s="92">
        <v>0</v>
      </c>
      <c r="J219" s="113">
        <v>0</v>
      </c>
      <c r="K219" s="95">
        <v>0</v>
      </c>
      <c r="L219" s="95">
        <v>0</v>
      </c>
      <c r="M219" s="95">
        <v>0</v>
      </c>
    </row>
    <row r="220" spans="1:13" ht="76.5">
      <c r="A220" s="12"/>
      <c r="B220" s="22"/>
      <c r="C220" s="28" t="s">
        <v>1</v>
      </c>
      <c r="D220" s="29" t="s">
        <v>387</v>
      </c>
      <c r="E220" s="19" t="s">
        <v>347</v>
      </c>
      <c r="F220" s="31"/>
      <c r="G220" s="31"/>
      <c r="H220" s="90">
        <f>H221</f>
        <v>40463679.859999999</v>
      </c>
      <c r="I220" s="90">
        <f t="shared" ref="I220:M220" si="108">I221</f>
        <v>35616184.109999999</v>
      </c>
      <c r="J220" s="94">
        <f t="shared" si="108"/>
        <v>40463679.859999999</v>
      </c>
      <c r="K220" s="99">
        <f t="shared" si="108"/>
        <v>126996900</v>
      </c>
      <c r="L220" s="99">
        <f t="shared" si="108"/>
        <v>0</v>
      </c>
      <c r="M220" s="99">
        <f t="shared" si="108"/>
        <v>0</v>
      </c>
    </row>
    <row r="221" spans="1:13" ht="89.25">
      <c r="A221" s="12"/>
      <c r="B221" s="19" t="s">
        <v>348</v>
      </c>
      <c r="C221" s="28" t="s">
        <v>170</v>
      </c>
      <c r="D221" s="29" t="s">
        <v>386</v>
      </c>
      <c r="E221" s="33" t="s">
        <v>91</v>
      </c>
      <c r="F221" s="31" t="s">
        <v>429</v>
      </c>
      <c r="G221" s="31"/>
      <c r="H221" s="90">
        <v>40463679.859999999</v>
      </c>
      <c r="I221" s="92">
        <v>35616184.109999999</v>
      </c>
      <c r="J221" s="94">
        <v>40463679.859999999</v>
      </c>
      <c r="K221" s="95">
        <v>126996900</v>
      </c>
      <c r="L221" s="95">
        <v>0</v>
      </c>
      <c r="M221" s="95">
        <v>0</v>
      </c>
    </row>
    <row r="222" spans="1:13" ht="102" hidden="1">
      <c r="A222" s="12"/>
      <c r="B222" s="22"/>
      <c r="C222" s="28" t="s">
        <v>1</v>
      </c>
      <c r="D222" s="29" t="s">
        <v>283</v>
      </c>
      <c r="E222" s="19" t="s">
        <v>285</v>
      </c>
      <c r="F222" s="31"/>
      <c r="G222" s="31"/>
      <c r="H222" s="90">
        <f>H223</f>
        <v>0</v>
      </c>
      <c r="I222" s="90">
        <f t="shared" ref="I222:M222" si="109">I223</f>
        <v>0</v>
      </c>
      <c r="J222" s="113">
        <f t="shared" si="109"/>
        <v>0</v>
      </c>
      <c r="K222" s="99">
        <f t="shared" si="109"/>
        <v>0</v>
      </c>
      <c r="L222" s="99">
        <f t="shared" si="109"/>
        <v>0</v>
      </c>
      <c r="M222" s="99">
        <f t="shared" si="109"/>
        <v>0</v>
      </c>
    </row>
    <row r="223" spans="1:13" ht="38.25" hidden="1">
      <c r="A223" s="12"/>
      <c r="B223" s="19" t="s">
        <v>282</v>
      </c>
      <c r="C223" s="28" t="s">
        <v>190</v>
      </c>
      <c r="D223" s="29" t="s">
        <v>284</v>
      </c>
      <c r="E223" s="33" t="s">
        <v>91</v>
      </c>
      <c r="F223" s="52" t="s">
        <v>186</v>
      </c>
      <c r="G223" s="31"/>
      <c r="H223" s="90">
        <v>0</v>
      </c>
      <c r="I223" s="92">
        <v>0</v>
      </c>
      <c r="J223" s="113">
        <v>0</v>
      </c>
      <c r="K223" s="95">
        <v>0</v>
      </c>
      <c r="L223" s="95">
        <v>0</v>
      </c>
      <c r="M223" s="95">
        <v>0</v>
      </c>
    </row>
    <row r="224" spans="1:13" ht="114.75">
      <c r="A224" s="12"/>
      <c r="B224" s="22"/>
      <c r="C224" s="28" t="s">
        <v>1</v>
      </c>
      <c r="D224" s="29" t="s">
        <v>385</v>
      </c>
      <c r="E224" s="19" t="s">
        <v>346</v>
      </c>
      <c r="F224" s="31"/>
      <c r="G224" s="31"/>
      <c r="H224" s="90">
        <f>H225</f>
        <v>693510.59</v>
      </c>
      <c r="I224" s="90">
        <f t="shared" ref="I224:M224" si="110">I225</f>
        <v>651854.31000000006</v>
      </c>
      <c r="J224" s="94">
        <f t="shared" si="110"/>
        <v>693510.59</v>
      </c>
      <c r="K224" s="99">
        <f>K225</f>
        <v>545300</v>
      </c>
      <c r="L224" s="99">
        <f t="shared" si="110"/>
        <v>545300</v>
      </c>
      <c r="M224" s="99">
        <f t="shared" si="110"/>
        <v>544100</v>
      </c>
    </row>
    <row r="225" spans="1:13" s="43" customFormat="1" ht="89.25">
      <c r="A225" s="12"/>
      <c r="B225" s="19" t="s">
        <v>346</v>
      </c>
      <c r="C225" s="28" t="s">
        <v>409</v>
      </c>
      <c r="D225" s="29" t="s">
        <v>384</v>
      </c>
      <c r="E225" s="33" t="s">
        <v>91</v>
      </c>
      <c r="F225" s="52" t="s">
        <v>414</v>
      </c>
      <c r="G225" s="31"/>
      <c r="H225" s="90">
        <v>693510.59</v>
      </c>
      <c r="I225" s="92">
        <v>651854.31000000006</v>
      </c>
      <c r="J225" s="94">
        <v>693510.59</v>
      </c>
      <c r="K225" s="95">
        <v>545300</v>
      </c>
      <c r="L225" s="95">
        <v>545300</v>
      </c>
      <c r="M225" s="95">
        <v>544100</v>
      </c>
    </row>
    <row r="226" spans="1:13" s="43" customFormat="1" ht="127.5">
      <c r="A226" s="64"/>
      <c r="B226" s="64"/>
      <c r="C226" s="28" t="s">
        <v>1</v>
      </c>
      <c r="D226" s="29" t="s">
        <v>428</v>
      </c>
      <c r="E226" s="84" t="s">
        <v>416</v>
      </c>
      <c r="F226" s="52"/>
      <c r="G226" s="31"/>
      <c r="H226" s="90">
        <f t="shared" ref="H226:M226" si="111">H227</f>
        <v>2200370</v>
      </c>
      <c r="I226" s="92">
        <f t="shared" si="111"/>
        <v>2200370</v>
      </c>
      <c r="J226" s="103">
        <f t="shared" si="111"/>
        <v>2200370</v>
      </c>
      <c r="K226" s="95">
        <f t="shared" si="111"/>
        <v>0</v>
      </c>
      <c r="L226" s="95">
        <f t="shared" si="111"/>
        <v>0</v>
      </c>
      <c r="M226" s="95">
        <f t="shared" si="111"/>
        <v>0</v>
      </c>
    </row>
    <row r="227" spans="1:13" s="43" customFormat="1" ht="51">
      <c r="A227" s="64"/>
      <c r="B227" s="85" t="s">
        <v>415</v>
      </c>
      <c r="C227" s="28" t="s">
        <v>294</v>
      </c>
      <c r="D227" s="29" t="s">
        <v>404</v>
      </c>
      <c r="E227" s="33" t="s">
        <v>91</v>
      </c>
      <c r="F227" s="52" t="s">
        <v>292</v>
      </c>
      <c r="G227" s="31"/>
      <c r="H227" s="90">
        <v>2200370</v>
      </c>
      <c r="I227" s="92">
        <v>2200370</v>
      </c>
      <c r="J227" s="94">
        <v>2200370</v>
      </c>
      <c r="K227" s="95">
        <v>0</v>
      </c>
      <c r="L227" s="95">
        <v>0</v>
      </c>
      <c r="M227" s="95">
        <v>0</v>
      </c>
    </row>
    <row r="228" spans="1:13" s="43" customFormat="1" ht="144" customHeight="1">
      <c r="A228" s="64"/>
      <c r="B228" s="64"/>
      <c r="C228" s="28" t="s">
        <v>1</v>
      </c>
      <c r="D228" s="29" t="s">
        <v>417</v>
      </c>
      <c r="E228" s="78" t="s">
        <v>418</v>
      </c>
      <c r="F228" s="52"/>
      <c r="G228" s="31"/>
      <c r="H228" s="90">
        <v>0</v>
      </c>
      <c r="I228" s="92">
        <v>0</v>
      </c>
      <c r="J228" s="94">
        <v>0</v>
      </c>
      <c r="K228" s="95">
        <f>K229</f>
        <v>0</v>
      </c>
      <c r="L228" s="95">
        <f t="shared" ref="L228:M228" si="112">L229</f>
        <v>25773200</v>
      </c>
      <c r="M228" s="95">
        <f t="shared" si="112"/>
        <v>0</v>
      </c>
    </row>
    <row r="229" spans="1:13" s="43" customFormat="1" ht="96.75" customHeight="1">
      <c r="A229" s="64"/>
      <c r="B229" s="86" t="s">
        <v>419</v>
      </c>
      <c r="C229" s="28" t="s">
        <v>409</v>
      </c>
      <c r="D229" s="29" t="s">
        <v>413</v>
      </c>
      <c r="E229" s="33" t="s">
        <v>91</v>
      </c>
      <c r="F229" s="52" t="s">
        <v>414</v>
      </c>
      <c r="G229" s="31"/>
      <c r="H229" s="90">
        <v>0</v>
      </c>
      <c r="I229" s="92">
        <v>0</v>
      </c>
      <c r="J229" s="94">
        <v>0</v>
      </c>
      <c r="K229" s="95">
        <v>0</v>
      </c>
      <c r="L229" s="95">
        <v>25773200</v>
      </c>
      <c r="M229" s="95">
        <v>0</v>
      </c>
    </row>
    <row r="230" spans="1:13" s="43" customFormat="1" ht="63.75">
      <c r="A230" s="12"/>
      <c r="B230" s="22"/>
      <c r="C230" s="28" t="s">
        <v>1</v>
      </c>
      <c r="D230" s="29" t="s">
        <v>383</v>
      </c>
      <c r="E230" s="19" t="s">
        <v>349</v>
      </c>
      <c r="F230" s="31"/>
      <c r="G230" s="31"/>
      <c r="H230" s="90">
        <f>H231</f>
        <v>691897</v>
      </c>
      <c r="I230" s="90">
        <f t="shared" ref="I230:M230" si="113">I231</f>
        <v>691897</v>
      </c>
      <c r="J230" s="94">
        <f t="shared" si="113"/>
        <v>691897</v>
      </c>
      <c r="K230" s="99">
        <f t="shared" si="113"/>
        <v>214000</v>
      </c>
      <c r="L230" s="99">
        <f t="shared" si="113"/>
        <v>0</v>
      </c>
      <c r="M230" s="99">
        <f t="shared" si="113"/>
        <v>0</v>
      </c>
    </row>
    <row r="231" spans="1:13" ht="25.5">
      <c r="A231" s="12"/>
      <c r="B231" s="19" t="s">
        <v>350</v>
      </c>
      <c r="C231" s="28" t="s">
        <v>163</v>
      </c>
      <c r="D231" s="29" t="s">
        <v>382</v>
      </c>
      <c r="E231" s="33" t="s">
        <v>91</v>
      </c>
      <c r="F231" s="31" t="s">
        <v>164</v>
      </c>
      <c r="G231" s="31"/>
      <c r="H231" s="90">
        <v>691897</v>
      </c>
      <c r="I231" s="92">
        <v>691897</v>
      </c>
      <c r="J231" s="94">
        <v>691897</v>
      </c>
      <c r="K231" s="95">
        <v>214000</v>
      </c>
      <c r="L231" s="95">
        <v>0</v>
      </c>
      <c r="M231" s="95">
        <v>0</v>
      </c>
    </row>
    <row r="232" spans="1:13" ht="153" hidden="1">
      <c r="A232" s="12"/>
      <c r="B232" s="53"/>
      <c r="C232" s="28" t="s">
        <v>1</v>
      </c>
      <c r="D232" s="29" t="s">
        <v>126</v>
      </c>
      <c r="E232" s="29" t="s">
        <v>119</v>
      </c>
      <c r="F232" s="31"/>
      <c r="G232" s="31"/>
      <c r="H232" s="90">
        <f>H233</f>
        <v>0</v>
      </c>
      <c r="I232" s="90">
        <f t="shared" ref="I232:M232" si="114">I233</f>
        <v>0</v>
      </c>
      <c r="J232" s="94">
        <f t="shared" si="114"/>
        <v>0</v>
      </c>
      <c r="K232" s="99">
        <f t="shared" si="114"/>
        <v>0</v>
      </c>
      <c r="L232" s="99">
        <f t="shared" si="114"/>
        <v>0</v>
      </c>
      <c r="M232" s="99">
        <f t="shared" si="114"/>
        <v>0</v>
      </c>
    </row>
    <row r="233" spans="1:13" ht="67.5" hidden="1" customHeight="1">
      <c r="A233" s="12"/>
      <c r="B233" s="19" t="s">
        <v>286</v>
      </c>
      <c r="C233" s="28" t="s">
        <v>163</v>
      </c>
      <c r="D233" s="29" t="s">
        <v>287</v>
      </c>
      <c r="E233" s="33" t="s">
        <v>91</v>
      </c>
      <c r="F233" s="31" t="s">
        <v>164</v>
      </c>
      <c r="G233" s="31"/>
      <c r="H233" s="90">
        <v>0</v>
      </c>
      <c r="I233" s="90">
        <v>0</v>
      </c>
      <c r="J233" s="94">
        <v>0</v>
      </c>
      <c r="K233" s="95">
        <v>0</v>
      </c>
      <c r="L233" s="95">
        <v>0</v>
      </c>
      <c r="M233" s="95">
        <v>0</v>
      </c>
    </row>
    <row r="234" spans="1:13" ht="127.5">
      <c r="A234" s="12"/>
      <c r="B234" s="53"/>
      <c r="C234" s="28" t="s">
        <v>1</v>
      </c>
      <c r="D234" s="29" t="s">
        <v>381</v>
      </c>
      <c r="E234" s="29" t="s">
        <v>120</v>
      </c>
      <c r="F234" s="31"/>
      <c r="G234" s="31"/>
      <c r="H234" s="90">
        <f>H235</f>
        <v>16880216.449999999</v>
      </c>
      <c r="I234" s="90">
        <f t="shared" ref="I234:M234" si="115">I235</f>
        <v>6096589.0899999999</v>
      </c>
      <c r="J234" s="94">
        <f t="shared" si="115"/>
        <v>16880216.449999999</v>
      </c>
      <c r="K234" s="99">
        <f t="shared" si="115"/>
        <v>0</v>
      </c>
      <c r="L234" s="99">
        <f t="shared" si="115"/>
        <v>0</v>
      </c>
      <c r="M234" s="99">
        <f t="shared" si="115"/>
        <v>0</v>
      </c>
    </row>
    <row r="235" spans="1:13" ht="51">
      <c r="A235" s="12"/>
      <c r="B235" s="19" t="s">
        <v>288</v>
      </c>
      <c r="C235" s="28" t="s">
        <v>163</v>
      </c>
      <c r="D235" s="29" t="s">
        <v>380</v>
      </c>
      <c r="E235" s="33" t="s">
        <v>91</v>
      </c>
      <c r="F235" s="31" t="s">
        <v>164</v>
      </c>
      <c r="G235" s="31"/>
      <c r="H235" s="90">
        <v>16880216.449999999</v>
      </c>
      <c r="I235" s="92">
        <v>6096589.0899999999</v>
      </c>
      <c r="J235" s="94">
        <v>16880216.449999999</v>
      </c>
      <c r="K235" s="95">
        <v>0</v>
      </c>
      <c r="L235" s="95">
        <v>0</v>
      </c>
      <c r="M235" s="95">
        <v>0</v>
      </c>
    </row>
    <row r="236" spans="1:13" ht="178.5" hidden="1">
      <c r="A236" s="12"/>
      <c r="B236" s="53"/>
      <c r="C236" s="28" t="s">
        <v>1</v>
      </c>
      <c r="D236" s="29" t="s">
        <v>127</v>
      </c>
      <c r="E236" s="29" t="s">
        <v>121</v>
      </c>
      <c r="F236" s="31"/>
      <c r="G236" s="31"/>
      <c r="H236" s="90">
        <f>H239</f>
        <v>0</v>
      </c>
      <c r="I236" s="90">
        <f t="shared" ref="I236:M236" si="116">I239</f>
        <v>0</v>
      </c>
      <c r="J236" s="113">
        <f t="shared" si="116"/>
        <v>0</v>
      </c>
      <c r="K236" s="99">
        <f t="shared" si="116"/>
        <v>0</v>
      </c>
      <c r="L236" s="99">
        <f t="shared" si="116"/>
        <v>0</v>
      </c>
      <c r="M236" s="99">
        <f t="shared" si="116"/>
        <v>0</v>
      </c>
    </row>
    <row r="237" spans="1:13" ht="51">
      <c r="A237" s="12"/>
      <c r="C237" s="28" t="s">
        <v>1</v>
      </c>
      <c r="D237" s="29" t="s">
        <v>379</v>
      </c>
      <c r="E237" s="68" t="s">
        <v>360</v>
      </c>
      <c r="F237" s="59"/>
      <c r="G237" s="31"/>
      <c r="H237" s="90">
        <f>H238</f>
        <v>325436252</v>
      </c>
      <c r="I237" s="90">
        <f>I238</f>
        <v>252303800</v>
      </c>
      <c r="J237" s="94">
        <f>J238</f>
        <v>325436252</v>
      </c>
      <c r="K237" s="99">
        <f>K238</f>
        <v>301862100</v>
      </c>
      <c r="L237" s="99">
        <f t="shared" ref="L237:M237" si="117">L238</f>
        <v>326878200</v>
      </c>
      <c r="M237" s="99">
        <f t="shared" si="117"/>
        <v>343651700</v>
      </c>
    </row>
    <row r="238" spans="1:13" ht="51">
      <c r="A238" s="12"/>
      <c r="B238" s="53" t="s">
        <v>361</v>
      </c>
      <c r="C238" s="28" t="s">
        <v>111</v>
      </c>
      <c r="D238" s="29" t="s">
        <v>378</v>
      </c>
      <c r="E238" s="33" t="s">
        <v>91</v>
      </c>
      <c r="F238" s="31" t="s">
        <v>132</v>
      </c>
      <c r="G238" s="31"/>
      <c r="H238" s="90">
        <v>325436252</v>
      </c>
      <c r="I238" s="90">
        <v>252303800</v>
      </c>
      <c r="J238" s="113">
        <v>325436252</v>
      </c>
      <c r="K238" s="99">
        <v>301862100</v>
      </c>
      <c r="L238" s="99">
        <v>326878200</v>
      </c>
      <c r="M238" s="99">
        <v>343651700</v>
      </c>
    </row>
    <row r="239" spans="1:13" ht="71.25" hidden="1" customHeight="1">
      <c r="A239" s="12"/>
      <c r="B239" s="19" t="s">
        <v>289</v>
      </c>
      <c r="C239" s="28" t="s">
        <v>190</v>
      </c>
      <c r="D239" s="29" t="s">
        <v>321</v>
      </c>
      <c r="E239" s="33" t="s">
        <v>91</v>
      </c>
      <c r="F239" s="52" t="s">
        <v>186</v>
      </c>
      <c r="G239" s="31"/>
      <c r="H239" s="90">
        <v>0</v>
      </c>
      <c r="I239" s="90">
        <v>0</v>
      </c>
      <c r="J239" s="113">
        <v>0</v>
      </c>
      <c r="K239" s="95">
        <v>0</v>
      </c>
      <c r="L239" s="95">
        <v>0</v>
      </c>
      <c r="M239" s="95">
        <v>0</v>
      </c>
    </row>
    <row r="240" spans="1:13" ht="30.75" customHeight="1">
      <c r="A240" s="12"/>
      <c r="B240" s="21"/>
      <c r="C240" s="28" t="s">
        <v>1</v>
      </c>
      <c r="D240" s="29" t="s">
        <v>377</v>
      </c>
      <c r="E240" s="19" t="s">
        <v>291</v>
      </c>
      <c r="F240" s="52"/>
      <c r="G240" s="31"/>
      <c r="H240" s="90">
        <f>H241+H242+H243+H244</f>
        <v>61065381.859999999</v>
      </c>
      <c r="I240" s="90">
        <f>I241+I242+I243+I244</f>
        <v>6326716.4399999995</v>
      </c>
      <c r="J240" s="94">
        <f>J241+J242+J243+J244</f>
        <v>61065381.859999999</v>
      </c>
      <c r="K240" s="99">
        <f>K241+K242+K243+K245</f>
        <v>55885200</v>
      </c>
      <c r="L240" s="99">
        <f t="shared" ref="L240:M240" si="118">L241+L242</f>
        <v>31110400</v>
      </c>
      <c r="M240" s="99">
        <f t="shared" si="118"/>
        <v>29610400</v>
      </c>
    </row>
    <row r="241" spans="1:13" ht="51" customHeight="1">
      <c r="A241" s="12"/>
      <c r="B241" s="19" t="s">
        <v>290</v>
      </c>
      <c r="C241" s="28" t="s">
        <v>294</v>
      </c>
      <c r="D241" s="29" t="s">
        <v>376</v>
      </c>
      <c r="E241" s="33" t="s">
        <v>91</v>
      </c>
      <c r="F241" s="52" t="s">
        <v>292</v>
      </c>
      <c r="G241" s="31"/>
      <c r="H241" s="90">
        <v>5279670.8499999996</v>
      </c>
      <c r="I241" s="90">
        <v>4734112.84</v>
      </c>
      <c r="J241" s="113">
        <v>5279670.8499999996</v>
      </c>
      <c r="K241" s="95">
        <v>10494700</v>
      </c>
      <c r="L241" s="95">
        <v>3025600</v>
      </c>
      <c r="M241" s="95">
        <v>3025600</v>
      </c>
    </row>
    <row r="242" spans="1:13" ht="51" customHeight="1">
      <c r="A242" s="12"/>
      <c r="B242" s="19" t="s">
        <v>290</v>
      </c>
      <c r="C242" s="28" t="s">
        <v>163</v>
      </c>
      <c r="D242" s="29" t="s">
        <v>376</v>
      </c>
      <c r="E242" s="33" t="s">
        <v>91</v>
      </c>
      <c r="F242" s="31" t="s">
        <v>164</v>
      </c>
      <c r="G242" s="31"/>
      <c r="H242" s="90">
        <v>23322981.199999999</v>
      </c>
      <c r="I242" s="90">
        <v>1592603.6</v>
      </c>
      <c r="J242" s="113">
        <v>23322981.199999999</v>
      </c>
      <c r="K242" s="95">
        <v>37288800</v>
      </c>
      <c r="L242" s="95">
        <v>28084800</v>
      </c>
      <c r="M242" s="95">
        <v>26584800</v>
      </c>
    </row>
    <row r="243" spans="1:13" ht="51" customHeight="1">
      <c r="A243" s="12"/>
      <c r="B243" s="19" t="s">
        <v>290</v>
      </c>
      <c r="C243" s="28" t="s">
        <v>190</v>
      </c>
      <c r="D243" s="29" t="s">
        <v>376</v>
      </c>
      <c r="E243" s="33" t="s">
        <v>91</v>
      </c>
      <c r="F243" s="52" t="s">
        <v>403</v>
      </c>
      <c r="G243" s="31"/>
      <c r="H243" s="90">
        <v>6300000</v>
      </c>
      <c r="I243" s="90">
        <v>0</v>
      </c>
      <c r="J243" s="113">
        <v>6300000</v>
      </c>
      <c r="K243" s="95">
        <v>0</v>
      </c>
      <c r="L243" s="95">
        <v>0</v>
      </c>
      <c r="M243" s="95">
        <v>0</v>
      </c>
    </row>
    <row r="244" spans="1:13" ht="88.5" customHeight="1">
      <c r="A244" s="12"/>
      <c r="B244" s="19" t="s">
        <v>290</v>
      </c>
      <c r="C244" s="28" t="s">
        <v>170</v>
      </c>
      <c r="D244" s="29" t="s">
        <v>376</v>
      </c>
      <c r="E244" s="33" t="s">
        <v>91</v>
      </c>
      <c r="F244" s="31" t="s">
        <v>429</v>
      </c>
      <c r="G244" s="31"/>
      <c r="H244" s="90">
        <v>26162729.809999999</v>
      </c>
      <c r="I244" s="90">
        <v>0</v>
      </c>
      <c r="J244" s="113">
        <v>26162729.809999999</v>
      </c>
      <c r="K244" s="95">
        <v>0</v>
      </c>
      <c r="L244" s="95">
        <v>0</v>
      </c>
      <c r="M244" s="95">
        <v>0</v>
      </c>
    </row>
    <row r="245" spans="1:13" ht="88.5" customHeight="1">
      <c r="A245" s="12"/>
      <c r="B245" s="18" t="s">
        <v>290</v>
      </c>
      <c r="C245" s="28" t="s">
        <v>409</v>
      </c>
      <c r="D245" s="29" t="s">
        <v>376</v>
      </c>
      <c r="E245" s="33" t="s">
        <v>91</v>
      </c>
      <c r="F245" s="31" t="s">
        <v>414</v>
      </c>
      <c r="G245" s="31"/>
      <c r="H245" s="90">
        <v>0</v>
      </c>
      <c r="I245" s="90">
        <v>0</v>
      </c>
      <c r="J245" s="113">
        <v>0</v>
      </c>
      <c r="K245" s="95">
        <v>8101700</v>
      </c>
      <c r="L245" s="95">
        <v>0</v>
      </c>
      <c r="M245" s="95">
        <v>0</v>
      </c>
    </row>
    <row r="246" spans="1:13" ht="25.5">
      <c r="A246" s="12"/>
      <c r="B246" s="54" t="s">
        <v>122</v>
      </c>
      <c r="C246" s="55"/>
      <c r="D246" s="56"/>
      <c r="E246" s="56"/>
      <c r="F246" s="87"/>
      <c r="G246" s="5"/>
      <c r="H246" s="89">
        <f>H247+H249+H251+H255+H253</f>
        <v>471455400.56</v>
      </c>
      <c r="I246" s="89">
        <f>I247+I249+I251+I255+I253</f>
        <v>341231411.70000005</v>
      </c>
      <c r="J246" s="102">
        <f>J247+J249+J251+J255+J253</f>
        <v>471455400.56</v>
      </c>
      <c r="K246" s="104">
        <f t="shared" ref="K246:M246" si="119">K247+K249+K251+K255+K253</f>
        <v>560645000</v>
      </c>
      <c r="L246" s="104">
        <f t="shared" si="119"/>
        <v>585657600</v>
      </c>
      <c r="M246" s="104">
        <f t="shared" si="119"/>
        <v>609088500</v>
      </c>
    </row>
    <row r="247" spans="1:13" ht="89.25">
      <c r="A247" s="12"/>
      <c r="B247" s="54"/>
      <c r="C247" s="28" t="s">
        <v>1</v>
      </c>
      <c r="D247" s="29" t="s">
        <v>375</v>
      </c>
      <c r="E247" s="19" t="s">
        <v>295</v>
      </c>
      <c r="F247" s="87"/>
      <c r="G247" s="5"/>
      <c r="H247" s="90">
        <f>H248</f>
        <v>9898045.7599999998</v>
      </c>
      <c r="I247" s="90">
        <f>I248</f>
        <v>7010928.8899999997</v>
      </c>
      <c r="J247" s="94">
        <f t="shared" ref="J247:M247" si="120">J248</f>
        <v>9898045.7599999998</v>
      </c>
      <c r="K247" s="99">
        <f t="shared" si="120"/>
        <v>10127400</v>
      </c>
      <c r="L247" s="99">
        <f t="shared" si="120"/>
        <v>10406200</v>
      </c>
      <c r="M247" s="99">
        <f t="shared" si="120"/>
        <v>10406200</v>
      </c>
    </row>
    <row r="248" spans="1:13" ht="51">
      <c r="A248" s="12"/>
      <c r="B248" s="19" t="s">
        <v>293</v>
      </c>
      <c r="C248" s="28" t="s">
        <v>294</v>
      </c>
      <c r="D248" s="29" t="s">
        <v>374</v>
      </c>
      <c r="E248" s="33" t="s">
        <v>91</v>
      </c>
      <c r="F248" s="52" t="s">
        <v>292</v>
      </c>
      <c r="G248" s="5"/>
      <c r="H248" s="90">
        <v>9898045.7599999998</v>
      </c>
      <c r="I248" s="90">
        <v>7010928.8899999997</v>
      </c>
      <c r="J248" s="94">
        <v>9898045.7599999998</v>
      </c>
      <c r="K248" s="95">
        <v>10127400</v>
      </c>
      <c r="L248" s="95">
        <v>10406200</v>
      </c>
      <c r="M248" s="95">
        <v>10406200</v>
      </c>
    </row>
    <row r="249" spans="1:13" ht="178.5">
      <c r="A249" s="12"/>
      <c r="B249" s="54"/>
      <c r="C249" s="28" t="s">
        <v>1</v>
      </c>
      <c r="D249" s="29" t="s">
        <v>394</v>
      </c>
      <c r="E249" s="19" t="s">
        <v>297</v>
      </c>
      <c r="F249" s="87"/>
      <c r="G249" s="5"/>
      <c r="H249" s="90">
        <f>H250</f>
        <v>27168555.870000001</v>
      </c>
      <c r="I249" s="90">
        <f t="shared" ref="I249:M249" si="121">I250</f>
        <v>14231465.960000001</v>
      </c>
      <c r="J249" s="94">
        <f t="shared" si="121"/>
        <v>27168555.870000001</v>
      </c>
      <c r="K249" s="99">
        <f t="shared" si="121"/>
        <v>24705200</v>
      </c>
      <c r="L249" s="99">
        <f t="shared" si="121"/>
        <v>24705200</v>
      </c>
      <c r="M249" s="99">
        <f t="shared" si="121"/>
        <v>24705200</v>
      </c>
    </row>
    <row r="250" spans="1:13" ht="63.75">
      <c r="A250" s="12"/>
      <c r="B250" s="19" t="s">
        <v>296</v>
      </c>
      <c r="C250" s="28" t="s">
        <v>294</v>
      </c>
      <c r="D250" s="29" t="s">
        <v>395</v>
      </c>
      <c r="E250" s="33" t="s">
        <v>91</v>
      </c>
      <c r="F250" s="52" t="s">
        <v>292</v>
      </c>
      <c r="G250" s="5"/>
      <c r="H250" s="90">
        <v>27168555.870000001</v>
      </c>
      <c r="I250" s="90">
        <v>14231465.960000001</v>
      </c>
      <c r="J250" s="94">
        <v>27168555.870000001</v>
      </c>
      <c r="K250" s="95">
        <v>24705200</v>
      </c>
      <c r="L250" s="95">
        <v>24705200</v>
      </c>
      <c r="M250" s="95">
        <v>24705200</v>
      </c>
    </row>
    <row r="251" spans="1:13" ht="127.5">
      <c r="A251" s="12"/>
      <c r="B251" s="54"/>
      <c r="C251" s="28" t="s">
        <v>1</v>
      </c>
      <c r="D251" s="29" t="s">
        <v>373</v>
      </c>
      <c r="E251" s="23" t="s">
        <v>299</v>
      </c>
      <c r="F251" s="88"/>
      <c r="G251" s="5"/>
      <c r="H251" s="90">
        <f>H252</f>
        <v>14374560.300000001</v>
      </c>
      <c r="I251" s="90">
        <f t="shared" ref="I251:M251" si="122">I252</f>
        <v>3707707.85</v>
      </c>
      <c r="J251" s="94">
        <f t="shared" si="122"/>
        <v>14374560.300000001</v>
      </c>
      <c r="K251" s="99">
        <f t="shared" si="122"/>
        <v>7711500</v>
      </c>
      <c r="L251" s="99">
        <f t="shared" si="122"/>
        <v>7711500</v>
      </c>
      <c r="M251" s="99">
        <f t="shared" si="122"/>
        <v>5141000</v>
      </c>
    </row>
    <row r="252" spans="1:13" ht="77.25" thickBot="1">
      <c r="A252" s="12"/>
      <c r="B252" s="23" t="s">
        <v>298</v>
      </c>
      <c r="C252" s="28" t="s">
        <v>170</v>
      </c>
      <c r="D252" s="29" t="s">
        <v>372</v>
      </c>
      <c r="E252" s="33" t="s">
        <v>91</v>
      </c>
      <c r="F252" s="31" t="s">
        <v>169</v>
      </c>
      <c r="G252" s="5"/>
      <c r="H252" s="90">
        <v>14374560.300000001</v>
      </c>
      <c r="I252" s="90">
        <v>3707707.85</v>
      </c>
      <c r="J252" s="94">
        <v>14374560.300000001</v>
      </c>
      <c r="K252" s="95">
        <v>7711500</v>
      </c>
      <c r="L252" s="95">
        <v>7711500</v>
      </c>
      <c r="M252" s="95">
        <v>5141000</v>
      </c>
    </row>
    <row r="253" spans="1:13" ht="130.5" customHeight="1">
      <c r="A253" s="35"/>
      <c r="B253" s="62"/>
      <c r="C253" s="28" t="s">
        <v>163</v>
      </c>
      <c r="D253" s="29" t="s">
        <v>371</v>
      </c>
      <c r="E253" s="58" t="s">
        <v>332</v>
      </c>
      <c r="F253" s="31"/>
      <c r="G253" s="57"/>
      <c r="H253" s="90">
        <f>H254</f>
        <v>28884</v>
      </c>
      <c r="I253" s="90">
        <f t="shared" ref="I253:M253" si="123">I254</f>
        <v>28884</v>
      </c>
      <c r="J253" s="94">
        <f t="shared" si="123"/>
        <v>28884</v>
      </c>
      <c r="K253" s="99">
        <f t="shared" si="123"/>
        <v>30500</v>
      </c>
      <c r="L253" s="99">
        <f>L254</f>
        <v>32200</v>
      </c>
      <c r="M253" s="99">
        <f t="shared" si="123"/>
        <v>0</v>
      </c>
    </row>
    <row r="254" spans="1:13" ht="51">
      <c r="A254" s="35"/>
      <c r="B254" s="60" t="s">
        <v>333</v>
      </c>
      <c r="C254" s="61" t="s">
        <v>163</v>
      </c>
      <c r="D254" s="29" t="s">
        <v>370</v>
      </c>
      <c r="E254" s="33" t="s">
        <v>91</v>
      </c>
      <c r="F254" s="59" t="s">
        <v>164</v>
      </c>
      <c r="G254" s="57"/>
      <c r="H254" s="90">
        <v>28884</v>
      </c>
      <c r="I254" s="90">
        <v>28884</v>
      </c>
      <c r="J254" s="94">
        <v>28884</v>
      </c>
      <c r="K254" s="95">
        <v>30500</v>
      </c>
      <c r="L254" s="95">
        <v>32200</v>
      </c>
      <c r="M254" s="95">
        <v>0</v>
      </c>
    </row>
    <row r="255" spans="1:13">
      <c r="A255" s="35"/>
      <c r="B255" s="63"/>
      <c r="C255" s="28" t="s">
        <v>1</v>
      </c>
      <c r="D255" s="29" t="s">
        <v>369</v>
      </c>
      <c r="E255" s="24" t="s">
        <v>301</v>
      </c>
      <c r="F255" s="31"/>
      <c r="G255" s="31"/>
      <c r="H255" s="92">
        <f t="shared" ref="H255:M255" si="124">H256+H258+H257</f>
        <v>419985354.63</v>
      </c>
      <c r="I255" s="92">
        <f t="shared" si="124"/>
        <v>316252425.00000006</v>
      </c>
      <c r="J255" s="95">
        <f t="shared" si="124"/>
        <v>419985354.63</v>
      </c>
      <c r="K255" s="95">
        <f t="shared" si="124"/>
        <v>518070400</v>
      </c>
      <c r="L255" s="95">
        <f t="shared" si="124"/>
        <v>542802500</v>
      </c>
      <c r="M255" s="95">
        <f t="shared" si="124"/>
        <v>568836100</v>
      </c>
    </row>
    <row r="256" spans="1:13" ht="51">
      <c r="A256" s="35"/>
      <c r="B256" s="24" t="s">
        <v>300</v>
      </c>
      <c r="C256" s="28" t="s">
        <v>294</v>
      </c>
      <c r="D256" s="29" t="s">
        <v>368</v>
      </c>
      <c r="E256" s="33" t="s">
        <v>91</v>
      </c>
      <c r="F256" s="52" t="s">
        <v>292</v>
      </c>
      <c r="G256" s="31"/>
      <c r="H256" s="92">
        <v>335695661.06</v>
      </c>
      <c r="I256" s="90">
        <v>263326481.24000001</v>
      </c>
      <c r="J256" s="99">
        <v>335695661.06</v>
      </c>
      <c r="K256" s="95">
        <v>384255100</v>
      </c>
      <c r="L256" s="95">
        <v>408961900</v>
      </c>
      <c r="M256" s="95">
        <v>434963400</v>
      </c>
    </row>
    <row r="257" spans="1:13" ht="76.5">
      <c r="A257" s="35"/>
      <c r="B257" s="24"/>
      <c r="C257" s="28" t="s">
        <v>170</v>
      </c>
      <c r="D257" s="29" t="s">
        <v>368</v>
      </c>
      <c r="E257" s="33"/>
      <c r="F257" s="31" t="s">
        <v>169</v>
      </c>
      <c r="G257" s="31"/>
      <c r="H257" s="92">
        <v>47823.72</v>
      </c>
      <c r="I257" s="90">
        <v>47823.72</v>
      </c>
      <c r="J257" s="99">
        <v>47823.72</v>
      </c>
      <c r="K257" s="95">
        <v>62700</v>
      </c>
      <c r="L257" s="95">
        <v>62700</v>
      </c>
      <c r="M257" s="95">
        <v>62700</v>
      </c>
    </row>
    <row r="258" spans="1:13" ht="25.5">
      <c r="A258" s="35"/>
      <c r="B258" s="19" t="s">
        <v>300</v>
      </c>
      <c r="C258" s="28" t="s">
        <v>163</v>
      </c>
      <c r="D258" s="29" t="s">
        <v>368</v>
      </c>
      <c r="E258" s="33" t="s">
        <v>91</v>
      </c>
      <c r="F258" s="31" t="s">
        <v>164</v>
      </c>
      <c r="G258" s="31"/>
      <c r="H258" s="90">
        <v>84241869.849999994</v>
      </c>
      <c r="I258" s="92">
        <v>52878120.039999999</v>
      </c>
      <c r="J258" s="99">
        <v>84241869.849999994</v>
      </c>
      <c r="K258" s="95">
        <v>133752600</v>
      </c>
      <c r="L258" s="95">
        <v>133777900</v>
      </c>
      <c r="M258" s="95">
        <v>133810000</v>
      </c>
    </row>
    <row r="259" spans="1:13" ht="63.75">
      <c r="A259" s="35"/>
      <c r="B259" s="18"/>
      <c r="C259" s="28" t="s">
        <v>1</v>
      </c>
      <c r="D259" s="29" t="s">
        <v>411</v>
      </c>
      <c r="E259" s="78" t="s">
        <v>412</v>
      </c>
      <c r="F259" s="31"/>
      <c r="G259" s="31"/>
      <c r="H259" s="90">
        <v>0</v>
      </c>
      <c r="I259" s="92">
        <v>0</v>
      </c>
      <c r="J259" s="103">
        <v>0</v>
      </c>
      <c r="K259" s="95">
        <f>K260</f>
        <v>400000</v>
      </c>
      <c r="L259" s="103">
        <v>0</v>
      </c>
      <c r="M259" s="103">
        <v>0</v>
      </c>
    </row>
    <row r="260" spans="1:13" ht="25.5">
      <c r="A260" s="35"/>
      <c r="B260" s="18"/>
      <c r="C260" s="28" t="s">
        <v>163</v>
      </c>
      <c r="D260" s="29" t="s">
        <v>411</v>
      </c>
      <c r="E260" s="33" t="s">
        <v>91</v>
      </c>
      <c r="F260" s="31" t="s">
        <v>164</v>
      </c>
      <c r="G260" s="31"/>
      <c r="H260" s="90">
        <v>0</v>
      </c>
      <c r="I260" s="92">
        <v>0</v>
      </c>
      <c r="J260" s="103">
        <v>0</v>
      </c>
      <c r="K260" s="95">
        <v>400000</v>
      </c>
      <c r="L260" s="103">
        <v>0</v>
      </c>
      <c r="M260" s="103">
        <v>0</v>
      </c>
    </row>
    <row r="261" spans="1:13">
      <c r="A261" s="35"/>
      <c r="B261" s="54" t="s">
        <v>405</v>
      </c>
      <c r="C261" s="76"/>
      <c r="D261" s="77"/>
      <c r="E261" s="33"/>
      <c r="F261" s="87"/>
      <c r="G261" s="75"/>
      <c r="H261" s="89">
        <f t="shared" ref="H261:J262" si="125">H262</f>
        <v>36063000</v>
      </c>
      <c r="I261" s="89">
        <f t="shared" si="125"/>
        <v>36063000</v>
      </c>
      <c r="J261" s="102">
        <f t="shared" si="125"/>
        <v>36063000</v>
      </c>
      <c r="K261" s="103">
        <v>0</v>
      </c>
      <c r="L261" s="103">
        <v>0</v>
      </c>
      <c r="M261" s="103">
        <v>0</v>
      </c>
    </row>
    <row r="262" spans="1:13" ht="38.25">
      <c r="A262" s="35"/>
      <c r="B262" s="53"/>
      <c r="C262" s="28" t="s">
        <v>1</v>
      </c>
      <c r="D262" s="29" t="s">
        <v>406</v>
      </c>
      <c r="E262" s="29" t="s">
        <v>407</v>
      </c>
      <c r="F262" s="31"/>
      <c r="G262" s="31"/>
      <c r="H262" s="90">
        <f t="shared" si="125"/>
        <v>36063000</v>
      </c>
      <c r="I262" s="90">
        <f t="shared" si="125"/>
        <v>36063000</v>
      </c>
      <c r="J262" s="94">
        <f t="shared" si="125"/>
        <v>36063000</v>
      </c>
      <c r="K262" s="103">
        <v>0</v>
      </c>
      <c r="L262" s="103">
        <v>0</v>
      </c>
      <c r="M262" s="103">
        <v>0</v>
      </c>
    </row>
    <row r="263" spans="1:13" ht="38.25">
      <c r="A263" s="35"/>
      <c r="B263" s="53"/>
      <c r="C263" s="28" t="s">
        <v>1</v>
      </c>
      <c r="D263" s="29" t="s">
        <v>408</v>
      </c>
      <c r="E263" s="29" t="s">
        <v>407</v>
      </c>
      <c r="F263" s="31" t="s">
        <v>164</v>
      </c>
      <c r="G263" s="31"/>
      <c r="H263" s="90">
        <v>36063000</v>
      </c>
      <c r="I263" s="90">
        <v>36063000</v>
      </c>
      <c r="J263" s="113">
        <v>36063000</v>
      </c>
      <c r="K263" s="94">
        <v>0</v>
      </c>
      <c r="L263" s="94">
        <v>0</v>
      </c>
      <c r="M263" s="94">
        <v>0</v>
      </c>
    </row>
    <row r="264" spans="1:13" ht="81.75" customHeight="1">
      <c r="A264" s="35"/>
      <c r="B264" s="54" t="s">
        <v>123</v>
      </c>
      <c r="C264" s="28"/>
      <c r="D264" s="29"/>
      <c r="E264" s="33"/>
      <c r="F264" s="31"/>
      <c r="G264" s="31"/>
      <c r="H264" s="89">
        <f>H265</f>
        <v>21067.1</v>
      </c>
      <c r="I264" s="89">
        <f t="shared" ref="I264:M264" si="126">I265</f>
        <v>37973.699999999997</v>
      </c>
      <c r="J264" s="102">
        <f t="shared" si="126"/>
        <v>21067.1</v>
      </c>
      <c r="K264" s="104">
        <f t="shared" si="126"/>
        <v>0</v>
      </c>
      <c r="L264" s="104">
        <f t="shared" si="126"/>
        <v>0</v>
      </c>
      <c r="M264" s="104">
        <f t="shared" si="126"/>
        <v>0</v>
      </c>
    </row>
    <row r="265" spans="1:13" ht="76.5">
      <c r="A265" s="35"/>
      <c r="B265" s="53"/>
      <c r="C265" s="28" t="s">
        <v>1</v>
      </c>
      <c r="D265" s="29" t="s">
        <v>367</v>
      </c>
      <c r="E265" s="29" t="s">
        <v>128</v>
      </c>
      <c r="F265" s="31"/>
      <c r="G265" s="31"/>
      <c r="H265" s="92">
        <f>H266</f>
        <v>21067.1</v>
      </c>
      <c r="I265" s="92">
        <f t="shared" ref="I265:M265" si="127">I266</f>
        <v>37973.699999999997</v>
      </c>
      <c r="J265" s="103">
        <f t="shared" si="127"/>
        <v>21067.1</v>
      </c>
      <c r="K265" s="95">
        <f t="shared" si="127"/>
        <v>0</v>
      </c>
      <c r="L265" s="95">
        <f t="shared" si="127"/>
        <v>0</v>
      </c>
      <c r="M265" s="95">
        <f t="shared" si="127"/>
        <v>0</v>
      </c>
    </row>
    <row r="266" spans="1:13" ht="63.75">
      <c r="A266" s="35"/>
      <c r="B266" s="12"/>
      <c r="C266" s="28" t="s">
        <v>1</v>
      </c>
      <c r="D266" s="29" t="s">
        <v>366</v>
      </c>
      <c r="E266" s="19" t="s">
        <v>322</v>
      </c>
      <c r="F266" s="52"/>
      <c r="G266" s="31"/>
      <c r="H266" s="92">
        <f>H267+H270+H268</f>
        <v>21067.1</v>
      </c>
      <c r="I266" s="92">
        <f>I267+I270+I268+I269</f>
        <v>37973.699999999997</v>
      </c>
      <c r="J266" s="103">
        <f>J267+J270+J268+J269</f>
        <v>21067.1</v>
      </c>
      <c r="K266" s="95">
        <f>K267+K270</f>
        <v>0</v>
      </c>
      <c r="L266" s="95">
        <f>L267+L270</f>
        <v>0</v>
      </c>
      <c r="M266" s="95">
        <f>M267+M270</f>
        <v>0</v>
      </c>
    </row>
    <row r="267" spans="1:13" ht="50.25" customHeight="1">
      <c r="A267" s="35"/>
      <c r="B267" s="19" t="s">
        <v>302</v>
      </c>
      <c r="C267" s="28" t="s">
        <v>294</v>
      </c>
      <c r="D267" s="29" t="s">
        <v>365</v>
      </c>
      <c r="E267" s="33" t="s">
        <v>91</v>
      </c>
      <c r="F267" s="52" t="s">
        <v>292</v>
      </c>
      <c r="G267" s="31"/>
      <c r="H267" s="92">
        <v>400</v>
      </c>
      <c r="I267" s="90">
        <v>400</v>
      </c>
      <c r="J267" s="103">
        <v>400</v>
      </c>
      <c r="K267" s="95">
        <v>0</v>
      </c>
      <c r="L267" s="95">
        <v>0</v>
      </c>
      <c r="M267" s="95">
        <v>0</v>
      </c>
    </row>
    <row r="268" spans="1:13" ht="50.25" customHeight="1">
      <c r="A268" s="35"/>
      <c r="B268" s="19"/>
      <c r="C268" s="28" t="s">
        <v>190</v>
      </c>
      <c r="D268" s="29" t="s">
        <v>365</v>
      </c>
      <c r="E268" s="33" t="s">
        <v>91</v>
      </c>
      <c r="F268" s="52" t="s">
        <v>403</v>
      </c>
      <c r="G268" s="31"/>
      <c r="H268" s="92">
        <v>10510.5</v>
      </c>
      <c r="I268" s="90">
        <v>10510.5</v>
      </c>
      <c r="J268" s="103">
        <v>10510.5</v>
      </c>
      <c r="K268" s="95">
        <v>0</v>
      </c>
      <c r="L268" s="95">
        <v>0</v>
      </c>
      <c r="M268" s="95">
        <v>0</v>
      </c>
    </row>
    <row r="269" spans="1:13" ht="50.25" customHeight="1">
      <c r="A269" s="35"/>
      <c r="B269" s="19"/>
      <c r="C269" s="28" t="s">
        <v>409</v>
      </c>
      <c r="D269" s="29" t="s">
        <v>365</v>
      </c>
      <c r="E269" s="33" t="s">
        <v>91</v>
      </c>
      <c r="F269" s="52" t="s">
        <v>410</v>
      </c>
      <c r="G269" s="31"/>
      <c r="H269" s="92">
        <v>0</v>
      </c>
      <c r="I269" s="90">
        <v>16906.599999999999</v>
      </c>
      <c r="J269" s="103">
        <v>0</v>
      </c>
      <c r="K269" s="95">
        <v>0</v>
      </c>
      <c r="L269" s="95">
        <v>0</v>
      </c>
      <c r="M269" s="95">
        <v>0</v>
      </c>
    </row>
    <row r="270" spans="1:13" ht="76.5">
      <c r="A270" s="35"/>
      <c r="B270" s="19" t="s">
        <v>303</v>
      </c>
      <c r="C270" s="28" t="s">
        <v>190</v>
      </c>
      <c r="D270" s="29" t="s">
        <v>364</v>
      </c>
      <c r="E270" s="33" t="s">
        <v>91</v>
      </c>
      <c r="F270" s="52" t="s">
        <v>403</v>
      </c>
      <c r="G270" s="31"/>
      <c r="H270" s="92">
        <v>10156.6</v>
      </c>
      <c r="I270" s="90">
        <v>10156.6</v>
      </c>
      <c r="J270" s="103">
        <v>10156.6</v>
      </c>
      <c r="K270" s="95">
        <v>0</v>
      </c>
      <c r="L270" s="95">
        <v>0</v>
      </c>
      <c r="M270" s="95">
        <v>0</v>
      </c>
    </row>
    <row r="271" spans="1:13" ht="38.25" hidden="1">
      <c r="A271" s="35"/>
      <c r="B271" s="54" t="s">
        <v>124</v>
      </c>
      <c r="C271" s="28"/>
      <c r="D271" s="29"/>
      <c r="E271" s="33"/>
      <c r="F271" s="39"/>
      <c r="G271" s="31"/>
      <c r="H271" s="109">
        <f>H272</f>
        <v>0</v>
      </c>
      <c r="I271" s="109">
        <f t="shared" ref="I271:M271" si="128">I272</f>
        <v>0</v>
      </c>
      <c r="J271" s="110">
        <f t="shared" si="128"/>
        <v>0</v>
      </c>
      <c r="K271" s="110">
        <f t="shared" si="128"/>
        <v>0</v>
      </c>
      <c r="L271" s="110">
        <f t="shared" si="128"/>
        <v>0</v>
      </c>
      <c r="M271" s="110">
        <f t="shared" si="128"/>
        <v>0</v>
      </c>
    </row>
    <row r="272" spans="1:13" ht="102" hidden="1">
      <c r="A272" s="35"/>
      <c r="B272" s="53"/>
      <c r="C272" s="28" t="s">
        <v>1</v>
      </c>
      <c r="D272" s="29" t="s">
        <v>363</v>
      </c>
      <c r="E272" s="29" t="s">
        <v>305</v>
      </c>
      <c r="F272" s="39"/>
      <c r="G272" s="31"/>
      <c r="H272" s="92">
        <f>H273+H274+H275</f>
        <v>0</v>
      </c>
      <c r="I272" s="92">
        <f t="shared" ref="I272:M272" si="129">I273+I274+I275</f>
        <v>0</v>
      </c>
      <c r="J272" s="103">
        <f t="shared" si="129"/>
        <v>0</v>
      </c>
      <c r="K272" s="95">
        <f t="shared" si="129"/>
        <v>0</v>
      </c>
      <c r="L272" s="95">
        <f t="shared" si="129"/>
        <v>0</v>
      </c>
      <c r="M272" s="95">
        <f t="shared" si="129"/>
        <v>0</v>
      </c>
    </row>
    <row r="273" spans="1:13" ht="58.5" hidden="1" customHeight="1">
      <c r="A273" s="35"/>
      <c r="B273" s="19" t="s">
        <v>304</v>
      </c>
      <c r="C273" s="28" t="s">
        <v>294</v>
      </c>
      <c r="D273" s="29" t="s">
        <v>362</v>
      </c>
      <c r="E273" s="33" t="s">
        <v>91</v>
      </c>
      <c r="F273" s="52" t="s">
        <v>292</v>
      </c>
      <c r="G273" s="31"/>
      <c r="H273" s="92">
        <v>0</v>
      </c>
      <c r="I273" s="92">
        <v>0</v>
      </c>
      <c r="J273" s="95">
        <v>0</v>
      </c>
      <c r="K273" s="95">
        <v>0</v>
      </c>
      <c r="L273" s="95">
        <v>0</v>
      </c>
      <c r="M273" s="95">
        <v>0</v>
      </c>
    </row>
    <row r="274" spans="1:13" ht="58.5" hidden="1" customHeight="1">
      <c r="A274" s="66"/>
      <c r="B274" s="19" t="s">
        <v>304</v>
      </c>
      <c r="C274" s="28" t="s">
        <v>170</v>
      </c>
      <c r="D274" s="29" t="s">
        <v>362</v>
      </c>
      <c r="E274" s="33" t="s">
        <v>91</v>
      </c>
      <c r="F274" s="52" t="s">
        <v>345</v>
      </c>
      <c r="G274" s="31"/>
      <c r="H274" s="92">
        <v>0</v>
      </c>
      <c r="I274" s="92">
        <v>0</v>
      </c>
      <c r="J274" s="95">
        <v>0</v>
      </c>
      <c r="K274" s="95">
        <v>0</v>
      </c>
      <c r="L274" s="95">
        <v>0</v>
      </c>
      <c r="M274" s="95">
        <v>0</v>
      </c>
    </row>
    <row r="275" spans="1:13" ht="58.5" hidden="1" customHeight="1">
      <c r="A275" s="66"/>
      <c r="B275" s="19" t="s">
        <v>304</v>
      </c>
      <c r="C275" s="28" t="s">
        <v>163</v>
      </c>
      <c r="D275" s="29" t="s">
        <v>362</v>
      </c>
      <c r="E275" s="33" t="s">
        <v>91</v>
      </c>
      <c r="F275" s="52" t="s">
        <v>344</v>
      </c>
      <c r="G275" s="31"/>
      <c r="H275" s="92">
        <v>0</v>
      </c>
      <c r="I275" s="92">
        <v>0</v>
      </c>
      <c r="J275" s="95">
        <v>0</v>
      </c>
      <c r="K275" s="95">
        <v>0</v>
      </c>
      <c r="L275" s="95">
        <v>0</v>
      </c>
      <c r="M275" s="95">
        <v>0</v>
      </c>
    </row>
    <row r="276" spans="1:13">
      <c r="A276" s="8"/>
      <c r="B276" s="73"/>
      <c r="C276" s="73"/>
      <c r="D276" s="74"/>
      <c r="E276" s="65"/>
      <c r="F276" s="9" t="s">
        <v>105</v>
      </c>
      <c r="G276" s="10"/>
      <c r="H276" s="114">
        <f t="shared" ref="H276:M276" si="130">H16+H207</f>
        <v>1491662518.26</v>
      </c>
      <c r="I276" s="114">
        <f t="shared" si="130"/>
        <v>1029005402.9700001</v>
      </c>
      <c r="J276" s="115">
        <f t="shared" si="130"/>
        <v>1479134591.3699999</v>
      </c>
      <c r="K276" s="115">
        <f t="shared" si="130"/>
        <v>1562982398.4000001</v>
      </c>
      <c r="L276" s="115">
        <f t="shared" si="130"/>
        <v>1484405085.28</v>
      </c>
      <c r="M276" s="115">
        <f t="shared" si="130"/>
        <v>1516017353.55</v>
      </c>
    </row>
    <row r="277" spans="1:13" ht="18" customHeight="1">
      <c r="A277" s="120" t="s">
        <v>106</v>
      </c>
      <c r="B277" s="120"/>
      <c r="C277" s="120"/>
      <c r="D277" s="120"/>
      <c r="E277" s="120"/>
      <c r="F277" s="120"/>
      <c r="G277" s="120"/>
      <c r="H277" s="120"/>
      <c r="I277" s="11"/>
    </row>
    <row r="278" spans="1:13">
      <c r="A278" s="120" t="s">
        <v>130</v>
      </c>
      <c r="B278" s="120"/>
      <c r="C278" s="120"/>
      <c r="D278" s="120"/>
      <c r="E278" s="120"/>
      <c r="F278" s="120"/>
      <c r="G278" s="120"/>
      <c r="H278" s="120"/>
      <c r="I278" s="11"/>
    </row>
  </sheetData>
  <mergeCells count="29">
    <mergeCell ref="I11:I14"/>
    <mergeCell ref="E12:E14"/>
    <mergeCell ref="A277:H277"/>
    <mergeCell ref="A5:B5"/>
    <mergeCell ref="A6:B6"/>
    <mergeCell ref="A7:B7"/>
    <mergeCell ref="C16:D16"/>
    <mergeCell ref="C18:D18"/>
    <mergeCell ref="C15:D15"/>
    <mergeCell ref="C17:D17"/>
    <mergeCell ref="A11:A14"/>
    <mergeCell ref="C12:D14"/>
    <mergeCell ref="C7:E7"/>
    <mergeCell ref="B2:M2"/>
    <mergeCell ref="B11:B14"/>
    <mergeCell ref="A278:H278"/>
    <mergeCell ref="B1:M1"/>
    <mergeCell ref="C5:E5"/>
    <mergeCell ref="C6:E6"/>
    <mergeCell ref="J11:J14"/>
    <mergeCell ref="K11:M11"/>
    <mergeCell ref="G11:G14"/>
    <mergeCell ref="A9:M9"/>
    <mergeCell ref="K12:K14"/>
    <mergeCell ref="L12:L14"/>
    <mergeCell ref="M12:M14"/>
    <mergeCell ref="C11:E11"/>
    <mergeCell ref="F11:F14"/>
    <mergeCell ref="H11:H14"/>
  </mergeCells>
  <pageMargins left="0" right="0" top="0" bottom="0" header="0" footer="0"/>
  <pageSetup paperSize="9" scale="54" fitToHeight="0" orientation="landscape" r:id="rId1"/>
  <headerFooter alignWithMargins="0">
    <oddFooter>&amp;C&amp;P</oddFooter>
  </headerFooter>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РЕЕСТР</vt:lpstr>
      <vt:lpstr>РЕЕСТР!Заголовки_для_печати</vt:lpstr>
      <vt:lpstr>РЕЕСТР!Область_печати</vt:lpstr>
    </vt:vector>
  </TitlesOfParts>
  <Company>BFT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Dmitry</dc:creator>
  <cp:lastModifiedBy>M.S. Nailenko</cp:lastModifiedBy>
  <cp:lastPrinted>2019-11-09T06:15:40Z</cp:lastPrinted>
  <dcterms:created xsi:type="dcterms:W3CDTF">2006-02-07T12:07:20Z</dcterms:created>
  <dcterms:modified xsi:type="dcterms:W3CDTF">2019-11-13T05:04:27Z</dcterms:modified>
</cp:coreProperties>
</file>