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H48" i="1" l="1"/>
  <c r="G48" i="1"/>
  <c r="F48" i="1"/>
  <c r="E48" i="1"/>
  <c r="D48" i="1"/>
  <c r="H20" i="1" l="1"/>
  <c r="G20" i="1"/>
  <c r="F20" i="1"/>
  <c r="H8" i="1"/>
  <c r="H7" i="1" s="1"/>
  <c r="H6" i="1" s="1"/>
  <c r="G8" i="1"/>
  <c r="F8" i="1"/>
  <c r="F7" i="1" s="1"/>
  <c r="F6" i="1" s="1"/>
  <c r="E8" i="1"/>
  <c r="D8" i="1"/>
  <c r="D7" i="1" s="1"/>
  <c r="D6" i="1" s="1"/>
  <c r="G7" i="1"/>
  <c r="E7" i="1"/>
  <c r="G6" i="1"/>
  <c r="E6" i="1"/>
  <c r="C29" i="1" l="1"/>
  <c r="C8" i="1"/>
  <c r="C7" i="1" s="1"/>
  <c r="C6" i="1" s="1"/>
  <c r="C45" i="1" l="1"/>
  <c r="F29" i="1"/>
  <c r="D29" i="1" l="1"/>
  <c r="D45" i="1" s="1"/>
  <c r="E29" i="1" l="1"/>
  <c r="G29" i="1"/>
  <c r="H29" i="1"/>
  <c r="H45" i="1" l="1"/>
  <c r="G45" i="1"/>
  <c r="F45" i="1"/>
  <c r="E45" i="1"/>
</calcChain>
</file>

<file path=xl/sharedStrings.xml><?xml version="1.0" encoding="utf-8"?>
<sst xmlns="http://schemas.openxmlformats.org/spreadsheetml/2006/main" count="90" uniqueCount="50">
  <si>
    <t>Единица измерения</t>
  </si>
  <si>
    <t>отчет</t>
  </si>
  <si>
    <t>тыс.руб.</t>
  </si>
  <si>
    <t xml:space="preserve">                                                                                                                    </t>
  </si>
  <si>
    <t>Налоговые и неналоговые доходы- всего</t>
  </si>
  <si>
    <t>в том числе:</t>
  </si>
  <si>
    <t>налог на доходы физических лиц</t>
  </si>
  <si>
    <t>акцизы</t>
  </si>
  <si>
    <t>налог на имущество физических лиц</t>
  </si>
  <si>
    <t>земельный налог</t>
  </si>
  <si>
    <t>Неналоговые доходы - всего</t>
  </si>
  <si>
    <t>Безвозмездные поступления</t>
  </si>
  <si>
    <t>дотация на выравнивание бюджетной обеспеченности</t>
  </si>
  <si>
    <t>в том числе по направлениям:</t>
  </si>
  <si>
    <t>образование</t>
  </si>
  <si>
    <t>здравоохранение</t>
  </si>
  <si>
    <t>физическая культура и спорт</t>
  </si>
  <si>
    <t>социальная политика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</si>
  <si>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</si>
  <si>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</si>
  <si>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</si>
  <si>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</si>
  <si>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</si>
  <si>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</si>
  <si>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культура, кинематография</t>
  </si>
  <si>
    <t>условно утверждаемые расходы</t>
  </si>
  <si>
    <t>обслуживание государственного и муниципального долга</t>
  </si>
  <si>
    <t>средства массовый информации</t>
  </si>
  <si>
    <t xml:space="preserve">субсидии </t>
  </si>
  <si>
    <t xml:space="preserve">субвенции </t>
  </si>
  <si>
    <t xml:space="preserve">дотации </t>
  </si>
  <si>
    <t>упрощенная система налогообложения</t>
  </si>
  <si>
    <t>единый налог на вмененный доход</t>
  </si>
  <si>
    <t>налог, взимаемый в связи с применением патентной системы налогообложения</t>
  </si>
  <si>
    <t>государственная пошлина</t>
  </si>
  <si>
    <t>иные межбюджетные трансферты</t>
  </si>
  <si>
    <t>Фонд начисленной заработной платы всех работников</t>
  </si>
  <si>
    <t>в % к пред.году</t>
  </si>
  <si>
    <t xml:space="preserve">Прогноз основных характеристик  бюджета  города Тында на 2022 год и плановый период 2023 и 2024 годов                                                                                                                                                                              </t>
  </si>
  <si>
    <t>Исполнено за 2020 год</t>
  </si>
  <si>
    <t>Оценка за 2021 год</t>
  </si>
  <si>
    <t>Прогноз на 2022 год</t>
  </si>
  <si>
    <t>Прогноз на 2023 год</t>
  </si>
  <si>
    <t>Прогноз на 2024 год</t>
  </si>
  <si>
    <t>Наименование показателя</t>
  </si>
  <si>
    <t xml:space="preserve">Муниципальный долг </t>
  </si>
  <si>
    <t>Дефицит(-), профицит(+) бюджета</t>
  </si>
  <si>
    <t>Налоговые доходы бюджета - всего</t>
  </si>
  <si>
    <t>Расходы  бюджета- всего</t>
  </si>
  <si>
    <t>Доходы бюджета-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</si>
</sst>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78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4" fontId="1" fillId="0" borderId="3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vertical="center" wrapText="1"/>
    </xf>
    <xf numFmtId="0" fontId="5" fillId="0" borderId="0" xfId="0" applyFont="1"/>
    <xf numFmtId="0" fontId="5" fillId="3" borderId="0" xfId="0" applyFont="1" applyFill="1" applyBorder="1"/>
    <xf numFmtId="0" fontId="5" fillId="0" borderId="3" xfId="0" applyFont="1" applyBorder="1"/>
    <xf numFmtId="164" fontId="5" fillId="0" borderId="0" xfId="0" applyNumberFormat="1" applyFont="1"/>
    <xf numFmtId="0" fontId="5" fillId="0" borderId="0" xfId="0" applyFont="1" applyBorder="1"/>
    <xf numFmtId="0" fontId="6" fillId="0" borderId="8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164" fontId="2" fillId="0" borderId="4" xfId="0" applyNumberFormat="1" applyFont="1" applyBorder="1" applyAlignment="1">
      <alignment horizontal="right" wrapText="1"/>
    </xf>
    <xf numFmtId="164" fontId="2" fillId="3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164" fontId="1" fillId="3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2" xfId="0" applyNumberFormat="1" applyFont="1" applyBorder="1" applyAlignment="1">
      <alignment horizontal="right" wrapText="1"/>
    </xf>
    <xf numFmtId="164" fontId="0" fillId="0" borderId="1" xfId="0" applyNumberFormat="1" applyBorder="1" applyAlignment="1">
      <alignment horizontal="right" wrapText="1"/>
    </xf>
    <xf numFmtId="4" fontId="1" fillId="3" borderId="1" xfId="0" applyNumberFormat="1" applyFont="1" applyFill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164" fontId="2" fillId="0" borderId="3" xfId="0" applyNumberFormat="1" applyFont="1" applyBorder="1" applyAlignment="1">
      <alignment horizontal="right" wrapText="1"/>
    </xf>
    <xf numFmtId="164" fontId="1" fillId="0" borderId="3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1" fillId="0" borderId="3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2" fontId="1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right" wrapText="1"/>
    </xf>
    <xf numFmtId="164" fontId="0" fillId="0" borderId="1" xfId="0" applyNumberForma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6" xfId="0" applyFont="1" applyBorder="1" applyAlignment="1">
      <alignment horizontal="justify" vertical="center"/>
    </xf>
    <xf numFmtId="0" fontId="6" fillId="0" borderId="5" xfId="0" applyFont="1" applyBorder="1" applyAlignment="1">
      <alignment horizontal="justify" vertical="center"/>
    </xf>
    <xf numFmtId="164" fontId="8" fillId="3" borderId="6" xfId="2" applyNumberFormat="1" applyFont="1" applyFill="1" applyBorder="1" applyAlignment="1">
      <alignment horizontal="center" vertical="center" wrapText="1"/>
    </xf>
    <xf numFmtId="164" fontId="8" fillId="3" borderId="5" xfId="2" applyNumberFormat="1" applyFont="1" applyFill="1" applyBorder="1" applyAlignment="1">
      <alignment horizontal="center" vertical="center" wrapText="1"/>
    </xf>
    <xf numFmtId="0" fontId="8" fillId="3" borderId="6" xfId="2" applyFont="1" applyFill="1" applyBorder="1" applyAlignment="1">
      <alignment horizontal="center" vertical="center" wrapText="1"/>
    </xf>
    <xf numFmtId="0" fontId="8" fillId="3" borderId="5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0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zoomScale="93" zoomScaleNormal="93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45" sqref="A1:H45"/>
    </sheetView>
  </sheetViews>
  <sheetFormatPr defaultRowHeight="15" x14ac:dyDescent="0.25"/>
  <cols>
    <col min="1" max="1" width="63.28515625" style="34" customWidth="1"/>
    <col min="2" max="2" width="11.140625" style="34" customWidth="1"/>
    <col min="3" max="3" width="14.28515625" style="34" hidden="1" customWidth="1"/>
    <col min="4" max="4" width="14.28515625" style="34" customWidth="1"/>
    <col min="5" max="5" width="14.85546875" style="34" customWidth="1"/>
    <col min="6" max="6" width="14" style="34" customWidth="1"/>
    <col min="7" max="8" width="13.85546875" style="34" customWidth="1"/>
    <col min="9" max="9" width="16" style="34" customWidth="1"/>
    <col min="10" max="10" width="18.28515625" style="34" customWidth="1"/>
    <col min="11" max="11" width="17.5703125" style="34" hidden="1" customWidth="1"/>
    <col min="12" max="12" width="12.7109375" style="34" customWidth="1"/>
    <col min="13" max="13" width="11.7109375" style="34" customWidth="1"/>
    <col min="14" max="14" width="12.5703125" style="34" customWidth="1"/>
    <col min="15" max="16384" width="9.140625" style="34"/>
  </cols>
  <sheetData>
    <row r="1" spans="1:14" ht="44.25" customHeight="1" x14ac:dyDescent="0.25">
      <c r="A1" s="67" t="s">
        <v>38</v>
      </c>
      <c r="B1" s="67"/>
      <c r="C1" s="67"/>
      <c r="D1" s="67"/>
      <c r="E1" s="67"/>
      <c r="F1" s="67"/>
      <c r="G1" s="67"/>
      <c r="H1" s="67"/>
    </row>
    <row r="2" spans="1:14" ht="0.75" hidden="1" customHeight="1" x14ac:dyDescent="0.25">
      <c r="A2" s="70" t="s">
        <v>3</v>
      </c>
      <c r="B2" s="70"/>
      <c r="C2" s="70"/>
      <c r="D2" s="70"/>
      <c r="E2" s="70"/>
      <c r="F2" s="71"/>
      <c r="G2" s="71"/>
      <c r="H2" s="71"/>
    </row>
    <row r="3" spans="1:14" ht="14.25" customHeight="1" x14ac:dyDescent="0.25">
      <c r="A3" s="76" t="s">
        <v>44</v>
      </c>
      <c r="B3" s="68" t="s">
        <v>0</v>
      </c>
      <c r="C3" s="4" t="s">
        <v>1</v>
      </c>
      <c r="D3" s="74" t="s">
        <v>39</v>
      </c>
      <c r="E3" s="74" t="s">
        <v>40</v>
      </c>
      <c r="F3" s="74" t="s">
        <v>41</v>
      </c>
      <c r="G3" s="74" t="s">
        <v>42</v>
      </c>
      <c r="H3" s="74" t="s">
        <v>43</v>
      </c>
      <c r="I3" s="25"/>
      <c r="J3" s="25"/>
      <c r="K3" s="21"/>
    </row>
    <row r="4" spans="1:14" ht="16.5" customHeight="1" x14ac:dyDescent="0.25">
      <c r="A4" s="77"/>
      <c r="B4" s="69"/>
      <c r="C4" s="63">
        <v>2019</v>
      </c>
      <c r="D4" s="75"/>
      <c r="E4" s="75"/>
      <c r="F4" s="75"/>
      <c r="G4" s="75"/>
      <c r="H4" s="75"/>
      <c r="I4" s="26"/>
      <c r="J4" s="26"/>
      <c r="K4" s="14"/>
    </row>
    <row r="5" spans="1:14" ht="20.25" customHeight="1" x14ac:dyDescent="0.25">
      <c r="A5" s="6"/>
      <c r="B5" s="2"/>
      <c r="C5" s="41"/>
      <c r="D5" s="41"/>
      <c r="E5" s="42"/>
      <c r="F5" s="43"/>
      <c r="G5" s="43"/>
      <c r="H5" s="43"/>
      <c r="I5" s="35"/>
      <c r="J5" s="35"/>
      <c r="K5" s="36"/>
    </row>
    <row r="6" spans="1:14" ht="15.75" x14ac:dyDescent="0.25">
      <c r="A6" s="6" t="s">
        <v>49</v>
      </c>
      <c r="B6" s="8" t="s">
        <v>2</v>
      </c>
      <c r="C6" s="44">
        <f>C7+C20</f>
        <v>1492364</v>
      </c>
      <c r="D6" s="45">
        <f>D7+D20</f>
        <v>1791104</v>
      </c>
      <c r="E6" s="46">
        <f t="shared" ref="E6:H6" si="0">E7+E20</f>
        <v>2339735</v>
      </c>
      <c r="F6" s="46">
        <f t="shared" si="0"/>
        <v>1862268</v>
      </c>
      <c r="G6" s="46">
        <f t="shared" si="0"/>
        <v>1923722</v>
      </c>
      <c r="H6" s="46">
        <f t="shared" si="0"/>
        <v>1728864</v>
      </c>
      <c r="I6" s="29"/>
      <c r="J6" s="29"/>
      <c r="K6" s="17"/>
      <c r="L6" s="37"/>
    </row>
    <row r="7" spans="1:14" ht="18" customHeight="1" x14ac:dyDescent="0.25">
      <c r="A7" s="3" t="s">
        <v>4</v>
      </c>
      <c r="B7" s="4" t="s">
        <v>2</v>
      </c>
      <c r="C7" s="59">
        <f>C8+C19</f>
        <v>494529</v>
      </c>
      <c r="D7" s="47">
        <f t="shared" ref="D7:H7" si="1">D8+D19</f>
        <v>501423</v>
      </c>
      <c r="E7" s="48">
        <f t="shared" si="1"/>
        <v>539389</v>
      </c>
      <c r="F7" s="48">
        <f t="shared" si="1"/>
        <v>602225</v>
      </c>
      <c r="G7" s="48">
        <f t="shared" si="1"/>
        <v>613191</v>
      </c>
      <c r="H7" s="48">
        <f t="shared" si="1"/>
        <v>643452</v>
      </c>
      <c r="I7" s="27"/>
      <c r="J7" s="27"/>
      <c r="K7" s="16"/>
      <c r="N7" s="37"/>
    </row>
    <row r="8" spans="1:14" ht="31.5" customHeight="1" x14ac:dyDescent="0.25">
      <c r="A8" s="6" t="s">
        <v>47</v>
      </c>
      <c r="B8" s="4"/>
      <c r="C8" s="64">
        <f t="shared" ref="C8" si="2">SUM(C11:C18)</f>
        <v>407859</v>
      </c>
      <c r="D8" s="45">
        <f>D13+D11+D17+D14+D15+D16+D18+D12</f>
        <v>422468</v>
      </c>
      <c r="E8" s="46">
        <f>E13+E11+E17+E14+E15+E16+E18+E12-10</f>
        <v>458821</v>
      </c>
      <c r="F8" s="46">
        <f>F13+F11+F17+F14+F15+F16+F18+F12</f>
        <v>502190</v>
      </c>
      <c r="G8" s="46">
        <f>G13+G11+G17+G14+G15+G16+G18+G12</f>
        <v>531862</v>
      </c>
      <c r="H8" s="46">
        <f>H13+H11+H17+H14+H15+H16+H18+H12</f>
        <v>562076</v>
      </c>
      <c r="I8" s="22"/>
      <c r="J8" s="22"/>
      <c r="K8" s="17"/>
    </row>
    <row r="9" spans="1:14" ht="15.75" customHeight="1" x14ac:dyDescent="0.25">
      <c r="A9" s="3" t="s">
        <v>5</v>
      </c>
      <c r="B9" s="4"/>
      <c r="C9" s="46"/>
      <c r="D9" s="58"/>
      <c r="E9" s="46"/>
      <c r="F9" s="46"/>
      <c r="G9" s="46"/>
      <c r="H9" s="65"/>
      <c r="I9" s="38"/>
      <c r="J9" s="38"/>
      <c r="K9" s="36"/>
    </row>
    <row r="10" spans="1:14" ht="18.75" hidden="1" customHeight="1" x14ac:dyDescent="0.25">
      <c r="B10" s="4" t="s">
        <v>2</v>
      </c>
      <c r="C10" s="49"/>
      <c r="D10" s="58"/>
      <c r="E10" s="50"/>
      <c r="F10" s="50"/>
      <c r="G10" s="50"/>
      <c r="H10" s="65"/>
      <c r="I10" s="38"/>
      <c r="J10" s="38"/>
      <c r="K10" s="36"/>
    </row>
    <row r="11" spans="1:14" ht="18.75" customHeight="1" x14ac:dyDescent="0.25">
      <c r="A11" s="3" t="s">
        <v>6</v>
      </c>
      <c r="B11" s="4" t="s">
        <v>2</v>
      </c>
      <c r="C11" s="48">
        <v>285970</v>
      </c>
      <c r="D11" s="47">
        <v>308570</v>
      </c>
      <c r="E11" s="48">
        <v>356816</v>
      </c>
      <c r="F11" s="48">
        <v>406366</v>
      </c>
      <c r="G11" s="48">
        <v>426338</v>
      </c>
      <c r="H11" s="57">
        <v>453738</v>
      </c>
      <c r="I11" s="27"/>
      <c r="J11" s="27"/>
      <c r="K11" s="16"/>
    </row>
    <row r="12" spans="1:14" ht="18.75" customHeight="1" x14ac:dyDescent="0.25">
      <c r="A12" s="3" t="s">
        <v>31</v>
      </c>
      <c r="B12" s="4" t="s">
        <v>2</v>
      </c>
      <c r="C12" s="48">
        <v>11587</v>
      </c>
      <c r="D12" s="47">
        <v>8806</v>
      </c>
      <c r="E12" s="47">
        <v>19106</v>
      </c>
      <c r="F12" s="47">
        <v>19870</v>
      </c>
      <c r="G12" s="47">
        <v>20665</v>
      </c>
      <c r="H12" s="58">
        <v>21492</v>
      </c>
      <c r="I12" s="27"/>
      <c r="J12" s="27"/>
      <c r="K12" s="16"/>
    </row>
    <row r="13" spans="1:14" ht="18.75" customHeight="1" x14ac:dyDescent="0.25">
      <c r="A13" s="3" t="s">
        <v>32</v>
      </c>
      <c r="B13" s="4" t="s">
        <v>2</v>
      </c>
      <c r="C13" s="48">
        <v>47317</v>
      </c>
      <c r="D13" s="47">
        <v>38156</v>
      </c>
      <c r="E13" s="48">
        <v>9296</v>
      </c>
      <c r="F13" s="48">
        <v>0</v>
      </c>
      <c r="G13" s="48">
        <v>0</v>
      </c>
      <c r="H13" s="57">
        <v>0</v>
      </c>
      <c r="I13" s="27"/>
      <c r="J13" s="27"/>
      <c r="K13" s="16"/>
    </row>
    <row r="14" spans="1:14" ht="30" customHeight="1" x14ac:dyDescent="0.25">
      <c r="A14" s="3" t="s">
        <v>33</v>
      </c>
      <c r="B14" s="4" t="s">
        <v>2</v>
      </c>
      <c r="C14" s="48">
        <v>2834</v>
      </c>
      <c r="D14" s="47">
        <v>2525</v>
      </c>
      <c r="E14" s="48">
        <v>11802</v>
      </c>
      <c r="F14" s="48">
        <v>12274</v>
      </c>
      <c r="G14" s="48">
        <v>12765</v>
      </c>
      <c r="H14" s="57">
        <v>13276</v>
      </c>
      <c r="I14" s="27"/>
      <c r="J14" s="27"/>
      <c r="K14" s="19"/>
    </row>
    <row r="15" spans="1:14" ht="21" customHeight="1" x14ac:dyDescent="0.25">
      <c r="A15" s="3" t="s">
        <v>8</v>
      </c>
      <c r="B15" s="4" t="s">
        <v>2</v>
      </c>
      <c r="C15" s="48">
        <v>21576</v>
      </c>
      <c r="D15" s="47">
        <v>25529</v>
      </c>
      <c r="E15" s="48">
        <v>25650</v>
      </c>
      <c r="F15" s="48">
        <v>26628</v>
      </c>
      <c r="G15" s="48">
        <v>34681</v>
      </c>
      <c r="H15" s="57">
        <v>35368</v>
      </c>
      <c r="I15" s="27"/>
      <c r="J15" s="27"/>
      <c r="K15" s="16"/>
    </row>
    <row r="16" spans="1:14" ht="16.5" customHeight="1" x14ac:dyDescent="0.25">
      <c r="A16" s="7" t="s">
        <v>9</v>
      </c>
      <c r="B16" s="4" t="s">
        <v>2</v>
      </c>
      <c r="C16" s="48">
        <v>25327</v>
      </c>
      <c r="D16" s="47">
        <v>26388</v>
      </c>
      <c r="E16" s="48">
        <v>23802</v>
      </c>
      <c r="F16" s="48">
        <v>23981</v>
      </c>
      <c r="G16" s="48">
        <v>23854</v>
      </c>
      <c r="H16" s="57">
        <v>24053</v>
      </c>
      <c r="I16" s="27"/>
      <c r="J16" s="27"/>
      <c r="K16" s="23"/>
    </row>
    <row r="17" spans="1:15" ht="18.75" customHeight="1" x14ac:dyDescent="0.25">
      <c r="A17" s="3" t="s">
        <v>7</v>
      </c>
      <c r="B17" s="8" t="s">
        <v>2</v>
      </c>
      <c r="C17" s="48">
        <v>3787</v>
      </c>
      <c r="D17" s="47">
        <v>3468</v>
      </c>
      <c r="E17" s="48">
        <v>3848</v>
      </c>
      <c r="F17" s="48">
        <v>4220</v>
      </c>
      <c r="G17" s="48">
        <v>4354</v>
      </c>
      <c r="H17" s="57">
        <v>4576</v>
      </c>
      <c r="I17" s="27"/>
      <c r="J17" s="27"/>
      <c r="K17" s="16"/>
    </row>
    <row r="18" spans="1:15" ht="16.5" customHeight="1" x14ac:dyDescent="0.25">
      <c r="A18" s="7" t="s">
        <v>34</v>
      </c>
      <c r="B18" s="4" t="s">
        <v>2</v>
      </c>
      <c r="C18" s="48">
        <v>9461</v>
      </c>
      <c r="D18" s="47">
        <v>9026</v>
      </c>
      <c r="E18" s="48">
        <v>8511</v>
      </c>
      <c r="F18" s="48">
        <v>8851</v>
      </c>
      <c r="G18" s="48">
        <v>9205</v>
      </c>
      <c r="H18" s="57">
        <v>9573</v>
      </c>
      <c r="I18" s="27"/>
      <c r="J18" s="27"/>
      <c r="K18" s="16"/>
    </row>
    <row r="19" spans="1:15" ht="15.75" customHeight="1" x14ac:dyDescent="0.25">
      <c r="A19" s="6" t="s">
        <v>10</v>
      </c>
      <c r="B19" s="32" t="s">
        <v>2</v>
      </c>
      <c r="C19" s="46">
        <v>86670</v>
      </c>
      <c r="D19" s="45">
        <v>78955</v>
      </c>
      <c r="E19" s="46">
        <v>80568</v>
      </c>
      <c r="F19" s="46">
        <v>100035</v>
      </c>
      <c r="G19" s="46">
        <v>81329</v>
      </c>
      <c r="H19" s="66">
        <v>81376</v>
      </c>
      <c r="I19" s="22"/>
      <c r="J19" s="22"/>
      <c r="K19" s="24"/>
    </row>
    <row r="20" spans="1:15" ht="15.75" x14ac:dyDescent="0.25">
      <c r="A20" s="3" t="s">
        <v>11</v>
      </c>
      <c r="B20" s="4" t="s">
        <v>2</v>
      </c>
      <c r="C20" s="46">
        <v>997835</v>
      </c>
      <c r="D20" s="45">
        <v>1289681</v>
      </c>
      <c r="E20" s="46">
        <v>1800346</v>
      </c>
      <c r="F20" s="46">
        <f>F22+F23+F25</f>
        <v>1260043</v>
      </c>
      <c r="G20" s="46">
        <f>G22+G23+G25</f>
        <v>1310531</v>
      </c>
      <c r="H20" s="46">
        <f>H22+H23+H25</f>
        <v>1085412</v>
      </c>
      <c r="I20" s="29"/>
      <c r="J20" s="29"/>
      <c r="K20" s="18"/>
    </row>
    <row r="21" spans="1:15" ht="15.75" customHeight="1" x14ac:dyDescent="0.25">
      <c r="A21" s="3" t="s">
        <v>5</v>
      </c>
      <c r="B21" s="8" t="s">
        <v>2</v>
      </c>
      <c r="C21" s="55"/>
      <c r="D21" s="51"/>
      <c r="E21" s="52"/>
      <c r="F21" s="52"/>
      <c r="G21" s="52"/>
      <c r="H21" s="53"/>
      <c r="I21" s="35"/>
      <c r="J21" s="35"/>
      <c r="K21" s="36"/>
    </row>
    <row r="22" spans="1:15" ht="15.75" x14ac:dyDescent="0.25">
      <c r="A22" s="7" t="s">
        <v>28</v>
      </c>
      <c r="B22" s="4"/>
      <c r="C22" s="48">
        <v>441001</v>
      </c>
      <c r="D22" s="47">
        <v>569833</v>
      </c>
      <c r="E22" s="48">
        <v>697360</v>
      </c>
      <c r="F22" s="48">
        <v>461355</v>
      </c>
      <c r="G22" s="48">
        <v>491899</v>
      </c>
      <c r="H22" s="57">
        <v>309517</v>
      </c>
      <c r="I22" s="31"/>
      <c r="J22" s="31"/>
      <c r="K22" s="23"/>
    </row>
    <row r="23" spans="1:15" ht="15.75" x14ac:dyDescent="0.25">
      <c r="A23" s="9" t="s">
        <v>29</v>
      </c>
      <c r="B23" s="4" t="s">
        <v>2</v>
      </c>
      <c r="C23" s="48">
        <v>495667</v>
      </c>
      <c r="D23" s="47">
        <v>565236</v>
      </c>
      <c r="E23" s="48">
        <v>763083</v>
      </c>
      <c r="F23" s="48">
        <v>779226</v>
      </c>
      <c r="G23" s="48">
        <v>809414</v>
      </c>
      <c r="H23" s="57">
        <v>769252</v>
      </c>
      <c r="I23" s="31"/>
      <c r="J23" s="31"/>
      <c r="K23" s="16"/>
    </row>
    <row r="24" spans="1:15" ht="15.75" x14ac:dyDescent="0.25">
      <c r="A24" s="3" t="s">
        <v>35</v>
      </c>
      <c r="B24" s="4" t="s">
        <v>2</v>
      </c>
      <c r="C24" s="48">
        <v>0</v>
      </c>
      <c r="D24" s="47">
        <v>72698</v>
      </c>
      <c r="E24" s="48">
        <v>302000</v>
      </c>
      <c r="F24" s="48">
        <v>0</v>
      </c>
      <c r="G24" s="48">
        <v>0</v>
      </c>
      <c r="H24" s="57">
        <v>0</v>
      </c>
      <c r="I24" s="31"/>
      <c r="J24" s="31"/>
      <c r="K24" s="16"/>
    </row>
    <row r="25" spans="1:15" ht="15" customHeight="1" x14ac:dyDescent="0.25">
      <c r="A25" s="9" t="s">
        <v>30</v>
      </c>
      <c r="B25" s="4" t="s">
        <v>2</v>
      </c>
      <c r="C25" s="48">
        <v>25099</v>
      </c>
      <c r="D25" s="47">
        <v>85947</v>
      </c>
      <c r="E25" s="48">
        <v>35936</v>
      </c>
      <c r="F25" s="48">
        <v>19462</v>
      </c>
      <c r="G25" s="48">
        <v>9218</v>
      </c>
      <c r="H25" s="57">
        <v>6643</v>
      </c>
      <c r="I25" s="27"/>
      <c r="J25" s="27"/>
      <c r="K25" s="16"/>
    </row>
    <row r="26" spans="1:15" ht="16.5" customHeight="1" x14ac:dyDescent="0.25">
      <c r="A26" s="9" t="s">
        <v>5</v>
      </c>
      <c r="B26" s="4" t="s">
        <v>2</v>
      </c>
      <c r="C26" s="48"/>
      <c r="D26" s="47"/>
      <c r="E26" s="48"/>
      <c r="F26" s="48"/>
      <c r="G26" s="48"/>
      <c r="H26" s="57"/>
      <c r="I26" s="27"/>
      <c r="J26" s="27"/>
      <c r="K26" s="16"/>
    </row>
    <row r="27" spans="1:15" ht="29.25" hidden="1" customHeight="1" x14ac:dyDescent="0.25">
      <c r="A27" s="1" t="s">
        <v>12</v>
      </c>
      <c r="B27" s="5"/>
      <c r="C27" s="46"/>
      <c r="D27" s="47">
        <v>12706</v>
      </c>
      <c r="E27" s="48">
        <v>18147</v>
      </c>
      <c r="F27" s="48">
        <v>19462</v>
      </c>
      <c r="G27" s="48">
        <v>9218</v>
      </c>
      <c r="H27" s="57">
        <v>6643</v>
      </c>
      <c r="I27" s="38"/>
      <c r="J27" s="38"/>
      <c r="K27" s="36"/>
    </row>
    <row r="28" spans="1:15" ht="21" customHeight="1" x14ac:dyDescent="0.25">
      <c r="A28" s="1" t="s">
        <v>12</v>
      </c>
      <c r="B28" s="4" t="s">
        <v>2</v>
      </c>
      <c r="C28" s="48">
        <v>1408</v>
      </c>
      <c r="D28" s="47">
        <v>12706</v>
      </c>
      <c r="E28" s="48">
        <v>18147</v>
      </c>
      <c r="F28" s="48">
        <v>19462</v>
      </c>
      <c r="G28" s="48">
        <v>9218</v>
      </c>
      <c r="H28" s="57">
        <v>6643</v>
      </c>
      <c r="I28" s="27"/>
      <c r="J28" s="27"/>
      <c r="K28" s="16"/>
    </row>
    <row r="29" spans="1:15" ht="24" customHeight="1" x14ac:dyDescent="0.25">
      <c r="A29" s="15" t="s">
        <v>48</v>
      </c>
      <c r="B29" s="4" t="s">
        <v>2</v>
      </c>
      <c r="C29" s="55">
        <f t="shared" ref="C29" si="3">C31+C32+C33+C34+C35+C36+C37+C38+C39+C40+C41+C42+C43+C44</f>
        <v>1514148</v>
      </c>
      <c r="D29" s="55">
        <f t="shared" ref="D29" si="4">D31+D32+D33+D34+D35+D36+D37+D38+D39+D40+D41+D42+D43+D44</f>
        <v>1797445</v>
      </c>
      <c r="E29" s="55">
        <f t="shared" ref="E29:H29" si="5">E31+E32+E33+E34+E35+E36+E37+E38+E39+E40+E41+E42+E43+E44</f>
        <v>2368439</v>
      </c>
      <c r="F29" s="45">
        <f>F31+F32+F33+F34+F35+F36+F37+F38+F39+F40+F41+F42+F43+F44</f>
        <v>1887975</v>
      </c>
      <c r="G29" s="45">
        <f t="shared" si="5"/>
        <v>1929267</v>
      </c>
      <c r="H29" s="45">
        <f t="shared" si="5"/>
        <v>1746948</v>
      </c>
      <c r="I29" s="29"/>
      <c r="J29" s="29"/>
      <c r="K29" s="18"/>
      <c r="L29" s="37"/>
      <c r="M29" s="37"/>
      <c r="N29" s="37"/>
      <c r="O29" s="37"/>
    </row>
    <row r="30" spans="1:15" ht="18.75" customHeight="1" thickBot="1" x14ac:dyDescent="0.3">
      <c r="A30" s="1" t="s">
        <v>13</v>
      </c>
      <c r="B30" s="4" t="s">
        <v>2</v>
      </c>
      <c r="C30" s="56"/>
      <c r="D30" s="56"/>
      <c r="E30" s="57"/>
      <c r="F30" s="58"/>
      <c r="G30" s="58"/>
      <c r="H30" s="58"/>
      <c r="I30" s="35"/>
      <c r="J30" s="35"/>
      <c r="K30" s="36"/>
    </row>
    <row r="31" spans="1:15" ht="19.5" customHeight="1" thickBot="1" x14ac:dyDescent="0.3">
      <c r="A31" s="10" t="s">
        <v>18</v>
      </c>
      <c r="B31" s="4" t="s">
        <v>2</v>
      </c>
      <c r="C31" s="56">
        <v>152580</v>
      </c>
      <c r="D31" s="56">
        <v>166955</v>
      </c>
      <c r="E31" s="57">
        <v>169622</v>
      </c>
      <c r="F31" s="58">
        <v>192808</v>
      </c>
      <c r="G31" s="58">
        <v>184455</v>
      </c>
      <c r="H31" s="58">
        <v>158514</v>
      </c>
      <c r="I31" s="30"/>
      <c r="J31" s="30"/>
      <c r="K31" s="20"/>
    </row>
    <row r="32" spans="1:15" ht="18" customHeight="1" thickBot="1" x14ac:dyDescent="0.3">
      <c r="A32" s="11" t="s">
        <v>19</v>
      </c>
      <c r="B32" s="4" t="s">
        <v>2</v>
      </c>
      <c r="C32" s="56">
        <v>47</v>
      </c>
      <c r="D32" s="56">
        <v>34</v>
      </c>
      <c r="E32" s="57">
        <v>37</v>
      </c>
      <c r="F32" s="58">
        <v>60</v>
      </c>
      <c r="G32" s="58">
        <v>62</v>
      </c>
      <c r="H32" s="58">
        <v>0</v>
      </c>
      <c r="I32" s="30"/>
      <c r="J32" s="30"/>
      <c r="K32" s="20"/>
    </row>
    <row r="33" spans="1:11" ht="20.25" customHeight="1" thickBot="1" x14ac:dyDescent="0.3">
      <c r="A33" s="11" t="s">
        <v>20</v>
      </c>
      <c r="B33" s="4" t="s">
        <v>2</v>
      </c>
      <c r="C33" s="56">
        <v>10177</v>
      </c>
      <c r="D33" s="56">
        <v>11167</v>
      </c>
      <c r="E33" s="57">
        <v>12574</v>
      </c>
      <c r="F33" s="58">
        <v>12376</v>
      </c>
      <c r="G33" s="58">
        <v>12836</v>
      </c>
      <c r="H33" s="58">
        <v>12506</v>
      </c>
      <c r="I33" s="30"/>
      <c r="J33" s="30"/>
      <c r="K33" s="20"/>
    </row>
    <row r="34" spans="1:11" ht="18.75" customHeight="1" thickBot="1" x14ac:dyDescent="0.3">
      <c r="A34" s="11" t="s">
        <v>21</v>
      </c>
      <c r="B34" s="4" t="s">
        <v>2</v>
      </c>
      <c r="C34" s="56">
        <v>63906</v>
      </c>
      <c r="D34" s="56">
        <v>142198</v>
      </c>
      <c r="E34" s="57">
        <v>461836</v>
      </c>
      <c r="F34" s="58">
        <v>98994</v>
      </c>
      <c r="G34" s="58">
        <v>77332</v>
      </c>
      <c r="H34" s="58">
        <v>324555</v>
      </c>
      <c r="I34" s="30"/>
      <c r="J34" s="30"/>
      <c r="K34" s="20"/>
    </row>
    <row r="35" spans="1:11" ht="20.25" customHeight="1" thickBot="1" x14ac:dyDescent="0.3">
      <c r="A35" s="11" t="s">
        <v>22</v>
      </c>
      <c r="B35" s="4" t="s">
        <v>2</v>
      </c>
      <c r="C35" s="56">
        <v>241085</v>
      </c>
      <c r="D35" s="56">
        <v>345235</v>
      </c>
      <c r="E35" s="57">
        <v>415011</v>
      </c>
      <c r="F35" s="58">
        <v>333018</v>
      </c>
      <c r="G35" s="58">
        <v>364895</v>
      </c>
      <c r="H35" s="58">
        <v>184690</v>
      </c>
      <c r="I35" s="30"/>
      <c r="J35" s="30"/>
      <c r="K35" s="20"/>
    </row>
    <row r="36" spans="1:11" ht="19.5" customHeight="1" thickBot="1" x14ac:dyDescent="0.3">
      <c r="A36" s="11" t="s">
        <v>23</v>
      </c>
      <c r="B36" s="4" t="s">
        <v>2</v>
      </c>
      <c r="C36" s="56">
        <v>350</v>
      </c>
      <c r="D36" s="56">
        <v>600</v>
      </c>
      <c r="E36" s="57">
        <v>1048</v>
      </c>
      <c r="F36" s="58">
        <v>550</v>
      </c>
      <c r="G36" s="58">
        <v>572</v>
      </c>
      <c r="H36" s="58">
        <v>0</v>
      </c>
      <c r="I36" s="30"/>
      <c r="J36" s="30"/>
      <c r="K36" s="20"/>
    </row>
    <row r="37" spans="1:11" ht="20.25" customHeight="1" thickBot="1" x14ac:dyDescent="0.3">
      <c r="A37" s="11" t="s">
        <v>14</v>
      </c>
      <c r="B37" s="4" t="s">
        <v>2</v>
      </c>
      <c r="C37" s="56">
        <v>780181</v>
      </c>
      <c r="D37" s="56">
        <v>868035</v>
      </c>
      <c r="E37" s="57">
        <v>979558</v>
      </c>
      <c r="F37" s="58">
        <v>980664</v>
      </c>
      <c r="G37" s="58">
        <v>997800</v>
      </c>
      <c r="H37" s="58">
        <v>822265</v>
      </c>
      <c r="I37" s="30"/>
      <c r="J37" s="30"/>
      <c r="K37" s="20"/>
    </row>
    <row r="38" spans="1:11" ht="18" customHeight="1" thickBot="1" x14ac:dyDescent="0.3">
      <c r="A38" s="11" t="s">
        <v>24</v>
      </c>
      <c r="B38" s="4" t="s">
        <v>2</v>
      </c>
      <c r="C38" s="56">
        <v>87208</v>
      </c>
      <c r="D38" s="56">
        <v>76840</v>
      </c>
      <c r="E38" s="57">
        <v>87319</v>
      </c>
      <c r="F38" s="58">
        <v>90896</v>
      </c>
      <c r="G38" s="58">
        <v>94281</v>
      </c>
      <c r="H38" s="58">
        <v>68852</v>
      </c>
      <c r="I38" s="30"/>
      <c r="J38" s="30"/>
      <c r="K38" s="20"/>
    </row>
    <row r="39" spans="1:11" ht="15.75" customHeight="1" thickBot="1" x14ac:dyDescent="0.3">
      <c r="A39" s="11" t="s">
        <v>15</v>
      </c>
      <c r="B39" s="4" t="s">
        <v>2</v>
      </c>
      <c r="C39" s="56">
        <v>738</v>
      </c>
      <c r="D39" s="56">
        <v>717</v>
      </c>
      <c r="E39" s="57">
        <v>851</v>
      </c>
      <c r="F39" s="58">
        <v>851</v>
      </c>
      <c r="G39" s="58">
        <v>851</v>
      </c>
      <c r="H39" s="58">
        <v>851</v>
      </c>
      <c r="I39" s="30"/>
      <c r="J39" s="30"/>
      <c r="K39" s="20"/>
    </row>
    <row r="40" spans="1:11" ht="17.25" customHeight="1" thickBot="1" x14ac:dyDescent="0.3">
      <c r="A40" s="11" t="s">
        <v>17</v>
      </c>
      <c r="B40" s="4" t="s">
        <v>2</v>
      </c>
      <c r="C40" s="56">
        <v>65544</v>
      </c>
      <c r="D40" s="56">
        <v>70350</v>
      </c>
      <c r="E40" s="57">
        <v>83511</v>
      </c>
      <c r="F40" s="58">
        <v>66213</v>
      </c>
      <c r="G40" s="58">
        <v>67106</v>
      </c>
      <c r="H40" s="58">
        <v>50526</v>
      </c>
      <c r="I40" s="30"/>
      <c r="J40" s="30"/>
      <c r="K40" s="20"/>
    </row>
    <row r="41" spans="1:11" ht="19.5" customHeight="1" thickBot="1" x14ac:dyDescent="0.3">
      <c r="A41" s="11" t="s">
        <v>16</v>
      </c>
      <c r="B41" s="4" t="s">
        <v>2</v>
      </c>
      <c r="C41" s="56">
        <v>103408</v>
      </c>
      <c r="D41" s="56">
        <v>109282</v>
      </c>
      <c r="E41" s="57">
        <v>149527</v>
      </c>
      <c r="F41" s="58">
        <v>102730</v>
      </c>
      <c r="G41" s="58">
        <v>107046</v>
      </c>
      <c r="H41" s="58">
        <v>86686</v>
      </c>
      <c r="I41" s="30"/>
      <c r="J41" s="30"/>
      <c r="K41" s="20"/>
    </row>
    <row r="42" spans="1:11" ht="19.5" customHeight="1" thickBot="1" x14ac:dyDescent="0.3">
      <c r="A42" s="11" t="s">
        <v>27</v>
      </c>
      <c r="B42" s="4" t="s">
        <v>2</v>
      </c>
      <c r="C42" s="56">
        <v>4755</v>
      </c>
      <c r="D42" s="56">
        <v>581</v>
      </c>
      <c r="E42" s="57">
        <v>660</v>
      </c>
      <c r="F42" s="58">
        <v>419</v>
      </c>
      <c r="G42" s="58">
        <v>436</v>
      </c>
      <c r="H42" s="58">
        <v>0</v>
      </c>
      <c r="I42" s="30"/>
      <c r="J42" s="30"/>
      <c r="K42" s="20"/>
    </row>
    <row r="43" spans="1:11" ht="20.25" customHeight="1" x14ac:dyDescent="0.25">
      <c r="A43" s="12" t="s">
        <v>26</v>
      </c>
      <c r="B43" s="4" t="s">
        <v>2</v>
      </c>
      <c r="C43" s="56">
        <v>4169</v>
      </c>
      <c r="D43" s="56">
        <v>5451</v>
      </c>
      <c r="E43" s="57">
        <v>6885</v>
      </c>
      <c r="F43" s="57">
        <v>8396</v>
      </c>
      <c r="G43" s="57">
        <v>5896</v>
      </c>
      <c r="H43" s="57">
        <v>4094</v>
      </c>
      <c r="I43" s="28"/>
      <c r="J43" s="28"/>
      <c r="K43" s="20"/>
    </row>
    <row r="44" spans="1:11" ht="18" customHeight="1" x14ac:dyDescent="0.25">
      <c r="A44" s="13" t="s">
        <v>25</v>
      </c>
      <c r="B44" s="4" t="s">
        <v>2</v>
      </c>
      <c r="C44" s="56">
        <v>0</v>
      </c>
      <c r="D44" s="56">
        <v>0</v>
      </c>
      <c r="E44" s="57">
        <v>0</v>
      </c>
      <c r="F44" s="57">
        <v>0</v>
      </c>
      <c r="G44" s="58">
        <v>15699</v>
      </c>
      <c r="H44" s="57">
        <v>33409</v>
      </c>
      <c r="I44" s="28"/>
      <c r="J44" s="28"/>
      <c r="K44" s="20"/>
    </row>
    <row r="45" spans="1:11" ht="33.75" customHeight="1" thickBot="1" x14ac:dyDescent="0.3">
      <c r="A45" s="33" t="s">
        <v>46</v>
      </c>
      <c r="B45" s="4" t="s">
        <v>2</v>
      </c>
      <c r="C45" s="59">
        <f>C6-C29</f>
        <v>-21784</v>
      </c>
      <c r="D45" s="59">
        <f>D6-D29</f>
        <v>-6341</v>
      </c>
      <c r="E45" s="59">
        <f t="shared" ref="E45:H45" si="6">E6-E29</f>
        <v>-28704</v>
      </c>
      <c r="F45" s="48">
        <f t="shared" si="6"/>
        <v>-25707</v>
      </c>
      <c r="G45" s="47">
        <f t="shared" si="6"/>
        <v>-5545</v>
      </c>
      <c r="H45" s="48">
        <f t="shared" si="6"/>
        <v>-18084</v>
      </c>
      <c r="I45" s="27"/>
      <c r="J45" s="27"/>
      <c r="K45" s="16"/>
    </row>
    <row r="46" spans="1:11" ht="22.5" hidden="1" customHeight="1" x14ac:dyDescent="0.25">
      <c r="A46" s="39" t="s">
        <v>45</v>
      </c>
      <c r="B46" s="4" t="s">
        <v>2</v>
      </c>
      <c r="C46" s="47">
        <v>63766</v>
      </c>
      <c r="D46" s="54">
        <v>73684</v>
      </c>
      <c r="E46" s="51">
        <v>87423</v>
      </c>
      <c r="F46" s="51">
        <v>113130</v>
      </c>
      <c r="G46" s="51">
        <v>118674</v>
      </c>
      <c r="H46" s="54">
        <v>136759</v>
      </c>
      <c r="I46" s="27"/>
      <c r="J46" s="27"/>
      <c r="K46" s="16"/>
    </row>
    <row r="47" spans="1:11" ht="23.25" hidden="1" customHeight="1" x14ac:dyDescent="0.25">
      <c r="A47" s="72" t="s">
        <v>36</v>
      </c>
      <c r="B47" s="4" t="s">
        <v>2</v>
      </c>
      <c r="C47" s="60">
        <v>10924641</v>
      </c>
      <c r="D47" s="58">
        <v>11691021</v>
      </c>
      <c r="E47" s="58">
        <v>12639163</v>
      </c>
      <c r="F47" s="58">
        <v>13585836</v>
      </c>
      <c r="G47" s="58">
        <v>14750142</v>
      </c>
      <c r="H47" s="54">
        <v>16041229</v>
      </c>
    </row>
    <row r="48" spans="1:11" ht="26.25" hidden="1" customHeight="1" x14ac:dyDescent="0.25">
      <c r="A48" s="73"/>
      <c r="B48" s="40" t="s">
        <v>37</v>
      </c>
      <c r="C48" s="61">
        <v>113.68</v>
      </c>
      <c r="D48" s="62">
        <f>D47/C47*100</f>
        <v>107.01515042919947</v>
      </c>
      <c r="E48" s="62">
        <f>E47/D47*100</f>
        <v>108.11000168419849</v>
      </c>
      <c r="F48" s="62">
        <f>F47/E47*100</f>
        <v>107.48999755759144</v>
      </c>
      <c r="G48" s="62">
        <f>G47/F47*100</f>
        <v>108.56999893123987</v>
      </c>
      <c r="H48" s="62">
        <f>H47/G47*100</f>
        <v>108.75304793675883</v>
      </c>
    </row>
  </sheetData>
  <mergeCells count="10">
    <mergeCell ref="A1:H1"/>
    <mergeCell ref="B3:B4"/>
    <mergeCell ref="A2:H2"/>
    <mergeCell ref="A47:A48"/>
    <mergeCell ref="D3:D4"/>
    <mergeCell ref="E3:E4"/>
    <mergeCell ref="F3:F4"/>
    <mergeCell ref="G3:G4"/>
    <mergeCell ref="H3:H4"/>
    <mergeCell ref="A3:A4"/>
  </mergeCells>
  <pageMargins left="0.31496062992125984" right="0.31496062992125984" top="0" bottom="0" header="0" footer="0"/>
  <pageSetup paperSize="9" scale="8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2021-11-08T05:55:04Z</dcterms:modified>
</cp:coreProperties>
</file>