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10" windowWidth="14805" windowHeight="7905"/>
  </bookViews>
  <sheets>
    <sheet name="Лист4" sheetId="4" r:id="rId1"/>
  </sheets>
  <calcPr calcId="145621"/>
</workbook>
</file>

<file path=xl/calcChain.xml><?xml version="1.0" encoding="utf-8"?>
<calcChain xmlns="http://schemas.openxmlformats.org/spreadsheetml/2006/main">
  <c r="I16" i="4" l="1"/>
  <c r="N12" i="4"/>
  <c r="N11" i="4"/>
  <c r="J11" i="4"/>
  <c r="N10" i="4"/>
  <c r="L10" i="4"/>
  <c r="J10" i="4"/>
  <c r="H10" i="4"/>
  <c r="N9" i="4"/>
  <c r="L9" i="4"/>
  <c r="J9" i="4"/>
  <c r="H9" i="4"/>
  <c r="N8" i="4"/>
  <c r="L8" i="4"/>
  <c r="J8" i="4"/>
  <c r="H8" i="4"/>
  <c r="N7" i="4"/>
  <c r="L7" i="4"/>
  <c r="J7" i="4"/>
  <c r="H7" i="4"/>
  <c r="M6" i="4"/>
  <c r="M16" i="4" s="1"/>
  <c r="K6" i="4"/>
  <c r="N6" i="4" s="1"/>
  <c r="I6" i="4"/>
  <c r="I13" i="4" s="1"/>
  <c r="G6" i="4"/>
  <c r="J6" i="4" s="1"/>
  <c r="F6" i="4"/>
  <c r="F13" i="4" s="1"/>
  <c r="E6" i="4"/>
  <c r="E13" i="4" s="1"/>
  <c r="D6" i="4"/>
  <c r="D13" i="4" s="1"/>
  <c r="G13" i="4" l="1"/>
  <c r="H13" i="4" s="1"/>
  <c r="K13" i="4"/>
  <c r="L13" i="4" s="1"/>
  <c r="H6" i="4"/>
  <c r="L6" i="4"/>
  <c r="K16" i="4"/>
  <c r="K17" i="4" s="1"/>
  <c r="M13" i="4"/>
  <c r="N13" i="4" s="1"/>
  <c r="J13" i="4" l="1"/>
</calcChain>
</file>

<file path=xl/sharedStrings.xml><?xml version="1.0" encoding="utf-8"?>
<sst xmlns="http://schemas.openxmlformats.org/spreadsheetml/2006/main" count="30" uniqueCount="27">
  <si>
    <t>Доходы, формирующие дорожный фонд</t>
  </si>
  <si>
    <t>Код дохода</t>
  </si>
  <si>
    <t>Темп роста</t>
  </si>
  <si>
    <t>Акцизы по подакцизным товарам (продукции), производимым на территории Российской Федерации</t>
  </si>
  <si>
    <t>10010302000010000110</t>
  </si>
  <si>
    <t>Итого налоговых и неналоговых доходов</t>
  </si>
  <si>
    <t>План на 2022 год</t>
  </si>
  <si>
    <t>План на 2023 год</t>
  </si>
  <si>
    <t>Прогнозируемые  объемы налоговых и неналоговых доходов муниципального дорожного фонда  на 2022 - 2024 годы</t>
  </si>
  <si>
    <t>10010302231010000110</t>
  </si>
  <si>
    <t>Факт за 2020 год</t>
  </si>
  <si>
    <t>Поступление на 01.10.2021</t>
  </si>
  <si>
    <t>План на 2024 год</t>
  </si>
  <si>
    <t>10010302241010000110</t>
  </si>
  <si>
    <t>10010302251010000110</t>
  </si>
  <si>
    <t>10010302261010000110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</si>
  <si>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</si>
  <si>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</si>
  <si>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</si>
  <si>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</si>
  <si>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</si>
  <si>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18210803010011050110</t>
  </si>
  <si>
    <t>Ожидае-мое исполне-ние за 2020 год</t>
  </si>
  <si>
    <t>Уточнен-ный план на 2021 год</t>
  </si>
  <si>
    <t>(рублей)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</si>
  <si>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</si>
  <si>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00311105012040000100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</si>
</sst>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6"/>
      <name val="Times New Roman"/>
      <family val="1"/>
      <charset val="204"/>
    </font>
    <font>
      <b/>
      <sz val="6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7"/>
      <color theme="1"/>
      <name val="Times New Roman"/>
      <family val="1"/>
      <charset val="204"/>
    </font>
    <font>
      <sz val="6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3" borderId="0" xfId="0" applyFill="1"/>
    <xf numFmtId="0" fontId="3" fillId="3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6" fillId="2" borderId="1" xfId="0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vertical="center" wrapText="1"/>
    </xf>
    <xf numFmtId="4" fontId="9" fillId="0" borderId="0" xfId="0" applyNumberFormat="1" applyFont="1"/>
    <xf numFmtId="49" fontId="10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9" fillId="0" borderId="0" xfId="0" applyFont="1"/>
    <xf numFmtId="4" fontId="1" fillId="3" borderId="0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vertical="center" wrapText="1"/>
    </xf>
    <xf numFmtId="49" fontId="6" fillId="0" borderId="1" xfId="0" applyNumberFormat="1" applyFont="1" applyBorder="1" applyAlignment="1">
      <alignment vertical="center"/>
    </xf>
    <xf numFmtId="49" fontId="7" fillId="3" borderId="1" xfId="0" applyNumberFormat="1" applyFont="1" applyFill="1" applyBorder="1" applyAlignment="1">
      <alignment vertical="center" wrapText="1"/>
    </xf>
    <xf numFmtId="49" fontId="6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right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7"/>
  <sheetViews>
    <sheetView tabSelected="1" topLeftCell="B1" workbookViewId="0">
      <selection activeCell="K17" sqref="K17"/>
    </sheetView>
  </sheetViews>
  <sheetFormatPr defaultRowHeight="15" x14ac:dyDescent="0.25"/>
  <cols>
    <col min="1" max="1" width="0.5703125" hidden="1" customWidth="1"/>
    <col min="2" max="2" width="26.140625" customWidth="1"/>
    <col min="3" max="3" width="12.28515625" customWidth="1"/>
    <col min="4" max="7" width="10" bestFit="1" customWidth="1"/>
    <col min="8" max="8" width="6.5703125" customWidth="1"/>
    <col min="9" max="9" width="10.140625" customWidth="1"/>
    <col min="10" max="10" width="6" customWidth="1"/>
    <col min="11" max="11" width="10.85546875" bestFit="1" customWidth="1"/>
    <col min="12" max="12" width="6" customWidth="1"/>
    <col min="13" max="13" width="10.7109375" customWidth="1"/>
    <col min="14" max="14" width="5.7109375" customWidth="1"/>
  </cols>
  <sheetData>
    <row r="2" spans="2:14" ht="15.75" x14ac:dyDescent="0.25">
      <c r="B2" s="27" t="s">
        <v>8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2:14" ht="12" customHeight="1" x14ac:dyDescent="0.25">
      <c r="E3" s="1"/>
      <c r="F3" s="1"/>
      <c r="G3" s="1"/>
      <c r="H3" s="1"/>
      <c r="I3" s="1"/>
      <c r="J3" s="25"/>
      <c r="K3" s="25"/>
      <c r="L3" s="2"/>
      <c r="M3" s="26" t="s">
        <v>24</v>
      </c>
      <c r="N3" s="26"/>
    </row>
    <row r="4" spans="2:14" ht="36" x14ac:dyDescent="0.25">
      <c r="B4" s="23" t="s">
        <v>0</v>
      </c>
      <c r="C4" s="23" t="s">
        <v>1</v>
      </c>
      <c r="D4" s="23" t="s">
        <v>10</v>
      </c>
      <c r="E4" s="24" t="s">
        <v>23</v>
      </c>
      <c r="F4" s="24" t="s">
        <v>11</v>
      </c>
      <c r="G4" s="24" t="s">
        <v>22</v>
      </c>
      <c r="H4" s="24" t="s">
        <v>2</v>
      </c>
      <c r="I4" s="24" t="s">
        <v>6</v>
      </c>
      <c r="J4" s="24" t="s">
        <v>2</v>
      </c>
      <c r="K4" s="24" t="s">
        <v>7</v>
      </c>
      <c r="L4" s="24" t="s">
        <v>2</v>
      </c>
      <c r="M4" s="24" t="s">
        <v>12</v>
      </c>
      <c r="N4" s="24" t="s">
        <v>2</v>
      </c>
    </row>
    <row r="5" spans="2:14" x14ac:dyDescent="0.25">
      <c r="B5" s="3">
        <v>1</v>
      </c>
      <c r="C5" s="3">
        <v>2</v>
      </c>
      <c r="D5" s="3">
        <v>3</v>
      </c>
      <c r="E5" s="4">
        <v>4</v>
      </c>
      <c r="F5" s="4">
        <v>5</v>
      </c>
      <c r="G5" s="4">
        <v>6</v>
      </c>
      <c r="H5" s="4">
        <v>7</v>
      </c>
      <c r="I5" s="4">
        <v>8</v>
      </c>
      <c r="J5" s="4">
        <v>9</v>
      </c>
      <c r="K5" s="4">
        <v>10</v>
      </c>
      <c r="L5" s="4">
        <v>11</v>
      </c>
      <c r="M5" s="4">
        <v>12</v>
      </c>
      <c r="N5" s="5">
        <v>13</v>
      </c>
    </row>
    <row r="6" spans="2:14" ht="22.5" customHeight="1" x14ac:dyDescent="0.25">
      <c r="B6" s="6" t="s">
        <v>3</v>
      </c>
      <c r="C6" s="18" t="s">
        <v>4</v>
      </c>
      <c r="D6" s="11">
        <f>D7+D8+D9+D10</f>
        <v>3467720.22</v>
      </c>
      <c r="E6" s="12">
        <f>E7+E8+E9+E10</f>
        <v>3847930</v>
      </c>
      <c r="F6" s="12">
        <f t="shared" ref="F6:M6" si="0">F7+F8+F9+F10</f>
        <v>2853369.71</v>
      </c>
      <c r="G6" s="12">
        <f t="shared" si="0"/>
        <v>3847930</v>
      </c>
      <c r="H6" s="12">
        <f t="shared" ref="H6:H13" si="1">G6/D6*100</f>
        <v>110.96425766436255</v>
      </c>
      <c r="I6" s="12">
        <f t="shared" si="0"/>
        <v>4220360</v>
      </c>
      <c r="J6" s="12">
        <f t="shared" ref="J6:J13" si="2">I6/G6*100</f>
        <v>109.67871037155041</v>
      </c>
      <c r="K6" s="12">
        <f t="shared" si="0"/>
        <v>4353910</v>
      </c>
      <c r="L6" s="12">
        <f t="shared" ref="L6:L13" si="3">K6/I6*100</f>
        <v>103.16442199243667</v>
      </c>
      <c r="M6" s="12">
        <f t="shared" si="0"/>
        <v>4575620</v>
      </c>
      <c r="N6" s="12">
        <f t="shared" ref="N6:N13" si="4">M6/K6*100</f>
        <v>105.09220447827354</v>
      </c>
    </row>
    <row r="7" spans="2:14" ht="82.5" x14ac:dyDescent="0.25">
      <c r="B7" s="6" t="s">
        <v>16</v>
      </c>
      <c r="C7" s="19" t="s">
        <v>9</v>
      </c>
      <c r="D7" s="11">
        <v>1599443.48</v>
      </c>
      <c r="E7" s="12">
        <v>1766830</v>
      </c>
      <c r="F7" s="12">
        <v>1294208.01</v>
      </c>
      <c r="G7" s="12">
        <v>1766830</v>
      </c>
      <c r="H7" s="12">
        <f t="shared" si="1"/>
        <v>110.46529759213499</v>
      </c>
      <c r="I7" s="12">
        <v>1908150</v>
      </c>
      <c r="J7" s="12">
        <f t="shared" si="2"/>
        <v>107.99850579852051</v>
      </c>
      <c r="K7" s="12">
        <v>1947930</v>
      </c>
      <c r="L7" s="12">
        <f t="shared" si="3"/>
        <v>102.08474176558447</v>
      </c>
      <c r="M7" s="12">
        <v>2014590</v>
      </c>
      <c r="N7" s="12">
        <f t="shared" si="4"/>
        <v>103.42209422309836</v>
      </c>
    </row>
    <row r="8" spans="2:14" ht="81" customHeight="1" x14ac:dyDescent="0.25">
      <c r="B8" s="6" t="s">
        <v>17</v>
      </c>
      <c r="C8" s="19" t="s">
        <v>13</v>
      </c>
      <c r="D8" s="11">
        <v>11440.37</v>
      </c>
      <c r="E8" s="12">
        <v>10070</v>
      </c>
      <c r="F8" s="12">
        <v>9250.57</v>
      </c>
      <c r="G8" s="12">
        <v>10070</v>
      </c>
      <c r="H8" s="12">
        <f t="shared" si="1"/>
        <v>88.021628671100672</v>
      </c>
      <c r="I8" s="12">
        <v>10560</v>
      </c>
      <c r="J8" s="12">
        <f>I8/G8*100</f>
        <v>104.86593843098311</v>
      </c>
      <c r="K8" s="12">
        <v>10910</v>
      </c>
      <c r="L8" s="12">
        <f t="shared" si="3"/>
        <v>103.31439393939394</v>
      </c>
      <c r="M8" s="12">
        <v>11640</v>
      </c>
      <c r="N8" s="12">
        <f t="shared" si="4"/>
        <v>106.69110907424381</v>
      </c>
    </row>
    <row r="9" spans="2:14" ht="74.25" customHeight="1" x14ac:dyDescent="0.25">
      <c r="B9" s="6" t="s">
        <v>18</v>
      </c>
      <c r="C9" s="20" t="s">
        <v>14</v>
      </c>
      <c r="D9" s="11">
        <v>2151700.87</v>
      </c>
      <c r="E9" s="12">
        <v>2324160</v>
      </c>
      <c r="F9" s="12">
        <v>1778384.5</v>
      </c>
      <c r="G9" s="12">
        <v>2324160</v>
      </c>
      <c r="H9" s="12">
        <f t="shared" si="1"/>
        <v>108.01501418735772</v>
      </c>
      <c r="I9" s="12">
        <v>2540910</v>
      </c>
      <c r="J9" s="12">
        <f t="shared" si="2"/>
        <v>109.32595002065261</v>
      </c>
      <c r="K9" s="12">
        <v>2636450</v>
      </c>
      <c r="L9" s="12">
        <f t="shared" si="3"/>
        <v>103.76007021106612</v>
      </c>
      <c r="M9" s="12">
        <v>2807930</v>
      </c>
      <c r="N9" s="12">
        <f t="shared" si="4"/>
        <v>106.50420072445903</v>
      </c>
    </row>
    <row r="10" spans="2:14" ht="82.5" customHeight="1" x14ac:dyDescent="0.25">
      <c r="B10" s="6" t="s">
        <v>19</v>
      </c>
      <c r="C10" s="19" t="s">
        <v>15</v>
      </c>
      <c r="D10" s="11">
        <v>-294864.5</v>
      </c>
      <c r="E10" s="12">
        <v>-253130</v>
      </c>
      <c r="F10" s="12">
        <v>-228473.37</v>
      </c>
      <c r="G10" s="12">
        <v>-253130</v>
      </c>
      <c r="H10" s="12">
        <f t="shared" si="1"/>
        <v>85.846210717125999</v>
      </c>
      <c r="I10" s="12">
        <v>-239260</v>
      </c>
      <c r="J10" s="12">
        <f t="shared" si="2"/>
        <v>94.520602062181496</v>
      </c>
      <c r="K10" s="12">
        <v>-241380</v>
      </c>
      <c r="L10" s="12">
        <f t="shared" si="3"/>
        <v>100.88606536821867</v>
      </c>
      <c r="M10" s="12">
        <v>-258540</v>
      </c>
      <c r="N10" s="12">
        <f t="shared" si="4"/>
        <v>107.10912254536416</v>
      </c>
    </row>
    <row r="11" spans="2:14" ht="41.25" x14ac:dyDescent="0.25">
      <c r="B11" s="7" t="s">
        <v>20</v>
      </c>
      <c r="C11" s="21" t="s">
        <v>21</v>
      </c>
      <c r="D11" s="11">
        <v>0</v>
      </c>
      <c r="E11" s="12">
        <v>3258860.77</v>
      </c>
      <c r="F11" s="12">
        <v>3258860.77</v>
      </c>
      <c r="G11" s="12">
        <v>3258860.77</v>
      </c>
      <c r="H11" s="12"/>
      <c r="I11" s="12">
        <v>0</v>
      </c>
      <c r="J11" s="12">
        <f t="shared" si="2"/>
        <v>0</v>
      </c>
      <c r="K11" s="12">
        <v>8500000</v>
      </c>
      <c r="L11" s="12"/>
      <c r="M11" s="12">
        <v>0</v>
      </c>
      <c r="N11" s="12">
        <f t="shared" si="4"/>
        <v>0</v>
      </c>
    </row>
    <row r="12" spans="2:14" ht="57.75" x14ac:dyDescent="0.25">
      <c r="B12" s="17" t="s">
        <v>25</v>
      </c>
      <c r="C12" s="22" t="s">
        <v>26</v>
      </c>
      <c r="D12" s="11">
        <v>0</v>
      </c>
      <c r="E12" s="12">
        <v>0</v>
      </c>
      <c r="F12" s="12">
        <v>0</v>
      </c>
      <c r="G12" s="12">
        <v>0</v>
      </c>
      <c r="H12" s="12"/>
      <c r="I12" s="12">
        <v>0</v>
      </c>
      <c r="J12" s="12"/>
      <c r="K12" s="12">
        <v>3409419.45</v>
      </c>
      <c r="L12" s="12"/>
      <c r="M12" s="12">
        <v>0</v>
      </c>
      <c r="N12" s="12">
        <f t="shared" si="4"/>
        <v>0</v>
      </c>
    </row>
    <row r="13" spans="2:14" x14ac:dyDescent="0.25">
      <c r="B13" s="8" t="s">
        <v>5</v>
      </c>
      <c r="C13" s="10"/>
      <c r="D13" s="13">
        <f>D6+D12</f>
        <v>3467720.22</v>
      </c>
      <c r="E13" s="14">
        <f>E6+E12+E11</f>
        <v>7106790.7699999996</v>
      </c>
      <c r="F13" s="14">
        <f>F6+F12+F11</f>
        <v>6112230.4800000004</v>
      </c>
      <c r="G13" s="14">
        <f>G6+G12+G11</f>
        <v>7106790.7699999996</v>
      </c>
      <c r="H13" s="14">
        <f t="shared" si="1"/>
        <v>204.9412962733193</v>
      </c>
      <c r="I13" s="13">
        <f>I6+I12+I11</f>
        <v>4220360</v>
      </c>
      <c r="J13" s="14">
        <f t="shared" si="2"/>
        <v>59.38489167030874</v>
      </c>
      <c r="K13" s="13">
        <f>K6+K12+K11</f>
        <v>16263329.449999999</v>
      </c>
      <c r="L13" s="14">
        <f t="shared" si="3"/>
        <v>385.35407998369806</v>
      </c>
      <c r="M13" s="13">
        <f>M6+M12+M11</f>
        <v>4575620</v>
      </c>
      <c r="N13" s="14">
        <f t="shared" si="4"/>
        <v>28.134583475464186</v>
      </c>
    </row>
    <row r="14" spans="2:14" x14ac:dyDescent="0.25"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2:14" x14ac:dyDescent="0.25">
      <c r="D15" s="15"/>
      <c r="E15" s="15"/>
      <c r="F15" s="15"/>
      <c r="G15" s="15"/>
      <c r="H15" s="15"/>
      <c r="I15" s="15"/>
      <c r="J15" s="15"/>
      <c r="K15" s="16">
        <v>11909419.449999999</v>
      </c>
      <c r="L15" s="15"/>
      <c r="M15" s="15"/>
      <c r="N15" s="15"/>
    </row>
    <row r="16" spans="2:14" x14ac:dyDescent="0.25">
      <c r="D16" s="15"/>
      <c r="E16" s="15"/>
      <c r="F16" s="15"/>
      <c r="G16" s="15"/>
      <c r="H16" s="15"/>
      <c r="I16" s="9">
        <f>I6</f>
        <v>4220360</v>
      </c>
      <c r="J16" s="15"/>
      <c r="K16" s="9">
        <f>K6</f>
        <v>4353910</v>
      </c>
      <c r="L16" s="15"/>
      <c r="M16" s="9">
        <f>M6</f>
        <v>4575620</v>
      </c>
      <c r="N16" s="15"/>
    </row>
    <row r="17" spans="4:14" x14ac:dyDescent="0.25">
      <c r="D17" s="15"/>
      <c r="E17" s="15"/>
      <c r="F17" s="15"/>
      <c r="G17" s="15"/>
      <c r="H17" s="15"/>
      <c r="I17" s="15"/>
      <c r="J17" s="15"/>
      <c r="K17" s="9">
        <f>K15+K16</f>
        <v>16263329.449999999</v>
      </c>
      <c r="L17" s="15"/>
      <c r="M17" s="15"/>
      <c r="N17" s="15"/>
    </row>
  </sheetData>
  <mergeCells count="3">
    <mergeCell ref="B2:N2"/>
    <mergeCell ref="J3:K3"/>
    <mergeCell ref="M3:N3"/>
  </mergeCells>
  <pageMargins left="0.51181102362204722" right="0.51181102362204722" top="0.35433070866141736" bottom="0.35433070866141736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2021-11-04T01:53:55Z</dcterms:modified>
</cp:coreProperties>
</file>